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6\05_UWP 1 2026\2_Fachlicher Teil\1_Dateien nicht PDF\2_Anlagenband\1_Praxishilfen\"/>
    </mc:Choice>
  </mc:AlternateContent>
  <xr:revisionPtr revIDLastSave="0" documentId="13_ncr:1_{AE303715-C554-4186-B5CA-7C35A6869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z unter Abkehr GC" sheetId="4" r:id="rId1"/>
    <sheet name="Ab hier nicht verwenden" sheetId="6" r:id="rId2"/>
    <sheet name="ÜBERHOLT unter Going Concern" sheetId="1" r:id="rId3"/>
    <sheet name="ÜBERHOLT Würdigung Annahmen " sheetId="5" r:id="rId4"/>
  </sheets>
  <definedNames>
    <definedName name="_xlnm.Print_Area" localSheetId="0">'Bilanz unter Abkehr GC'!$A$1:$V$39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5" l="1"/>
  <c r="O14" i="5"/>
  <c r="O12" i="5"/>
  <c r="H10" i="5"/>
  <c r="O24" i="5" l="1"/>
  <c r="V17" i="4"/>
  <c r="U11" i="4"/>
  <c r="V26" i="4"/>
  <c r="V25" i="4"/>
  <c r="V23" i="4"/>
  <c r="V22" i="4"/>
  <c r="V10" i="4"/>
  <c r="V9" i="4"/>
  <c r="J29" i="4"/>
  <c r="L23" i="4"/>
  <c r="L21" i="4"/>
  <c r="L20" i="4"/>
  <c r="L19" i="4"/>
  <c r="L18" i="4"/>
  <c r="L15" i="4"/>
  <c r="L14" i="4"/>
  <c r="L13" i="4"/>
  <c r="L10" i="4"/>
  <c r="S27" i="4"/>
  <c r="H22" i="4"/>
  <c r="H16" i="4"/>
  <c r="S11" i="4"/>
  <c r="R34" i="1"/>
  <c r="V27" i="4" l="1"/>
  <c r="S12" i="4"/>
  <c r="S14" i="4" s="1"/>
  <c r="S29" i="4" s="1"/>
  <c r="H29" i="4"/>
  <c r="V11" i="4"/>
  <c r="V12" i="4" s="1"/>
  <c r="U29" i="4"/>
  <c r="L22" i="4"/>
  <c r="L16" i="4"/>
  <c r="P21" i="1"/>
  <c r="P24" i="1" s="1"/>
  <c r="R24" i="1" s="1"/>
  <c r="R36" i="1" s="1"/>
  <c r="L26" i="4" l="1"/>
  <c r="L29" i="4" s="1"/>
  <c r="V14" i="4"/>
  <c r="V29" i="4" s="1"/>
  <c r="I31" i="1"/>
  <c r="I25" i="1"/>
  <c r="I36" i="1" l="1"/>
</calcChain>
</file>

<file path=xl/sharedStrings.xml><?xml version="1.0" encoding="utf-8"?>
<sst xmlns="http://schemas.openxmlformats.org/spreadsheetml/2006/main" count="145" uniqueCount="88">
  <si>
    <t>Sachverhalt:</t>
  </si>
  <si>
    <t xml:space="preserve">▪ </t>
  </si>
  <si>
    <t>Aufgrung des Eintritt eines Konkurrenten mit einem technologisch disruptiven Konkurrenzprodukt hat das Unternehmen Marktanteile verloren.</t>
  </si>
  <si>
    <t>Die Unternehmensführung hat daher entschieden den Geschäftsbetrieb abzuwickeln.</t>
  </si>
  <si>
    <t>Empfehlung des WP:</t>
  </si>
  <si>
    <t>Der Abschluss ist aufgrund der Entscheidung der Abwicklung unter Abkehr von Going Concern  aufzustellen.</t>
  </si>
  <si>
    <t>Der Wirtschaftsprüfer rät dem Geschäftsführer der ABC GmbH den Jahresabschluss aufgrund der Abkehr der Going Concern Prämisse nach IDS RS HFA 17 zu überarbeiten.</t>
  </si>
  <si>
    <t>Ausgangssituation:</t>
  </si>
  <si>
    <t>(Angaben in €)</t>
  </si>
  <si>
    <t xml:space="preserve">Aktiva </t>
  </si>
  <si>
    <t>Passiva</t>
  </si>
  <si>
    <t>Anlagevermögen</t>
  </si>
  <si>
    <t xml:space="preserve">Eigenkapital/Reinvermögen </t>
  </si>
  <si>
    <t xml:space="preserve">    Immaterielle VG</t>
  </si>
  <si>
    <t>Stammkapital</t>
  </si>
  <si>
    <t>Software</t>
  </si>
  <si>
    <t>Gewinnvortrag</t>
  </si>
  <si>
    <t>Jahresfehlbetrag</t>
  </si>
  <si>
    <t xml:space="preserve">    Sachanlagevermögen</t>
  </si>
  <si>
    <t>Grundstück</t>
  </si>
  <si>
    <t>Gebäude</t>
  </si>
  <si>
    <t>BGA</t>
  </si>
  <si>
    <t>Rückstellungen</t>
  </si>
  <si>
    <t>Umlaufvermögen</t>
  </si>
  <si>
    <t>sonstige Rückstellungen</t>
  </si>
  <si>
    <t>Vorräte</t>
  </si>
  <si>
    <t>Forderungen L+L</t>
  </si>
  <si>
    <t>Verbindlichkeiten</t>
  </si>
  <si>
    <t>Sonstige VG</t>
  </si>
  <si>
    <t>Verbindlichkeiten ggü. KI</t>
  </si>
  <si>
    <t>Flüssige Mittel</t>
  </si>
  <si>
    <t>Verbindlichkeiten aus L+L</t>
  </si>
  <si>
    <t>Sonstige Verbindlichkeiten</t>
  </si>
  <si>
    <t>ARAP</t>
  </si>
  <si>
    <t>Darlehen ggü Gesell.</t>
  </si>
  <si>
    <t>Sonstiges</t>
  </si>
  <si>
    <t>(1)</t>
  </si>
  <si>
    <t>(2)</t>
  </si>
  <si>
    <t>(3)</t>
  </si>
  <si>
    <t>(5)</t>
  </si>
  <si>
    <t>(7)</t>
  </si>
  <si>
    <t>(8)</t>
  </si>
  <si>
    <t>(9)</t>
  </si>
  <si>
    <t>(10)</t>
  </si>
  <si>
    <t>(11)</t>
  </si>
  <si>
    <t>Werte unter Going Concern</t>
  </si>
  <si>
    <t>Anpassung aufgrund der Abkehr von Going Concern</t>
  </si>
  <si>
    <t>Finale Werte unter Abkehr von Going Concern</t>
  </si>
  <si>
    <t>Zwischensumme</t>
  </si>
  <si>
    <t>(4.2)</t>
  </si>
  <si>
    <t>(6.1)</t>
  </si>
  <si>
    <t>(6.2)</t>
  </si>
  <si>
    <t xml:space="preserve">Nicht durch Eigenkapital </t>
  </si>
  <si>
    <t>gedeckter Fehlbetrag</t>
  </si>
  <si>
    <t>Würdigung der Annahmen und den daraus resultierenden Anpassungen</t>
  </si>
  <si>
    <t>Anpassung GuV-Effekt</t>
  </si>
  <si>
    <t>Für den orginären GoF besteht auch unter Abkehr der Fortführungsannahme ein Ansatzverbot nach §248(2) HGB.</t>
  </si>
  <si>
    <t>x</t>
  </si>
  <si>
    <t>ggf. Anhangsangabe aufgrund wesentlicher stillen Reserven nach §264 (2) S. 2 HGB</t>
  </si>
  <si>
    <t>Die Software wird nicht mehr betrieblich genutzt. Sie ist nicht mehr planmäßig abzuschreiben.</t>
  </si>
  <si>
    <t xml:space="preserve">Die Software wird wir Umlaufvermögen zum Liquidationswert bewertet und ist außerplanmäßig abzuschreiben. </t>
  </si>
  <si>
    <t xml:space="preserve">Keine Anpassung. </t>
  </si>
  <si>
    <t>(4.1)</t>
  </si>
  <si>
    <t>Der Anteil der BGA der weiterhin betrieblich genutzt wird ist über die neue geschätzte Restnutzungsdauer abzuschreiben.</t>
  </si>
  <si>
    <t>Die monatliche Afa in 2025 beträgt damit</t>
  </si>
  <si>
    <t>€</t>
  </si>
  <si>
    <t xml:space="preserve">Der Anteil der BGA der nichtmehr betrieblich genutzt wird, ist nicht mehr planmäßig abzuschreiben und </t>
  </si>
  <si>
    <t>wie Umlaufvermögen zu bewerten. Es ist eine außerplanmäßige Afa auf den niedrigeren Liquidationserlös vorzunehmen.</t>
  </si>
  <si>
    <t>Keine Anpassung notwendig.</t>
  </si>
  <si>
    <t>Der Anteil des ARAPs für den Versicherungsschutz von 4 Monaten, der nicht mehr genutzt wird ist aufzulösen.</t>
  </si>
  <si>
    <t>Der Anteil für die Software ist komplett aufzulösen, da diese nicht mehr genutzt wird.</t>
  </si>
  <si>
    <t>Die Verbindlichkeiten für die Abwicklung sind vollständig zu passivieren, auch wenn rechtlich noch nicht entstanden.</t>
  </si>
  <si>
    <t>Die drohenden Vertragsstragen aufgrund der Nichterfüllung von Verträgen sind ebenso vollständig zu passivieren.</t>
  </si>
  <si>
    <t xml:space="preserve">Bei schwebenden Geschäften bei denen sich Leistung und Gegenleistung ausgleichen, besteht ein Passivierungsverbot. </t>
  </si>
  <si>
    <t xml:space="preserve">Die Kosten für den Insolvenzverwalter sind daher nicht zu passivieren. </t>
  </si>
  <si>
    <t>Die Ansammlungsrückstellung ist zum vollen Erwartungswert zu passivieren und nicht weiter anzusammeln.</t>
  </si>
  <si>
    <t>Der Rückzahlungsbetrag enstpricht dem Buchwert. Daher sind keine Anpassungen vorzunehmen.</t>
  </si>
  <si>
    <t>Die Fälligstellung hat aber Auswirkungen auf die Davon-Vermerke in der Bilanz und den Verbindlichkeitenspiegel im Anhang</t>
  </si>
  <si>
    <t>aber Anhangsangaben §285 Nr. 1 Bst. a HGB und Davon-Vermerke beachten</t>
  </si>
  <si>
    <t>Summe GuV Effekt</t>
  </si>
  <si>
    <t>Anhangsangabe §285 Nr. 31 HGB beachten!</t>
  </si>
  <si>
    <t>#2904b_Blatt 1_Fallbeispiel: Sachverhalt ABC GmbH – Handelsbilanz zum 31.12.2024</t>
  </si>
  <si>
    <t>Die fortgeführten Anschaffungskosten bilden den Höchstwert. Die Liquidationswerte überschreiten die Buchwerte.</t>
  </si>
  <si>
    <t xml:space="preserve">Die ABC GmbH weist zum 31.12.2025 in ihrer unter der Annahme der Unternehmensfortführung aufgestellten Handelsbilanz folgende vorläufigen Werte aus. </t>
  </si>
  <si>
    <t>Handelsbilanz zum 31.12.2025</t>
  </si>
  <si>
    <t>(Angaben in EUR)</t>
  </si>
  <si>
    <t>(12)</t>
  </si>
  <si>
    <t xml:space="preserve"> ABC GmbH – Handelsbilanz zum 31.12.2025 vor und nach Abkehr von der Going-Concern-Annahme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</si>
</sst>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228B22"/>
      <name val="Century Gothic"/>
      <family val="2"/>
    </font>
    <font>
      <b/>
      <sz val="10"/>
      <color theme="1"/>
      <name val="Century Gothic"/>
      <family val="2"/>
    </font>
    <font>
      <b/>
      <sz val="18"/>
      <color rgb="FF00B0F0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entury Gothic"/>
      <family val="2"/>
    </font>
    <font>
      <sz val="13"/>
      <color theme="1"/>
      <name val="Century Gothic"/>
      <family val="2"/>
    </font>
    <font>
      <b/>
      <sz val="18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2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228B22"/>
      <name val="Century Gothic"/>
      <family val="2"/>
    </font>
    <font>
      <b/>
      <sz val="10"/>
      <color rgb="FF00B0F0"/>
      <name val="Century Gothic"/>
      <family val="2"/>
    </font>
    <font>
      <b/>
      <sz val="12"/>
      <color rgb="FF00B0F0"/>
      <name val="Century Gothic"/>
      <family val="2"/>
    </font>
    <font>
      <b/>
      <sz val="11"/>
      <color theme="0"/>
      <name val="Calibri"/>
      <family val="2"/>
      <scheme val="minor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rgb="FFFF0000"/>
      <name val="Century Gothic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2" fillId="0" borderId="0" xfId="0" applyFont="1" applyFill="1" applyAlignment="1">
      <alignment vertical="center"/>
    </xf>
    <xf numFmtId="0" fontId="5" fillId="2" borderId="3" xfId="0" applyFont="1" applyFill="1" applyBorder="1"/>
    <xf numFmtId="0" fontId="13" fillId="2" borderId="3" xfId="0" applyFont="1" applyFill="1" applyBorder="1"/>
    <xf numFmtId="0" fontId="5" fillId="2" borderId="3" xfId="0" applyFont="1" applyFill="1" applyBorder="1" applyAlignment="1">
      <alignment horizontal="right"/>
    </xf>
    <xf numFmtId="49" fontId="2" fillId="3" borderId="0" xfId="0" applyNumberFormat="1" applyFont="1" applyFill="1" applyAlignment="1">
      <alignment vertical="center"/>
    </xf>
    <xf numFmtId="49" fontId="13" fillId="2" borderId="3" xfId="0" applyNumberFormat="1" applyFont="1" applyFill="1" applyBorder="1"/>
    <xf numFmtId="0" fontId="13" fillId="4" borderId="0" xfId="0" applyFont="1" applyFill="1" applyBorder="1"/>
    <xf numFmtId="0" fontId="5" fillId="4" borderId="0" xfId="0" applyFont="1" applyFill="1" applyBorder="1"/>
    <xf numFmtId="0" fontId="13" fillId="4" borderId="4" xfId="0" applyFont="1" applyFill="1" applyBorder="1"/>
    <xf numFmtId="0" fontId="0" fillId="4" borderId="0" xfId="0" applyFill="1"/>
    <xf numFmtId="0" fontId="11" fillId="4" borderId="0" xfId="0" applyFont="1" applyFill="1"/>
    <xf numFmtId="0" fontId="7" fillId="4" borderId="0" xfId="0" applyFont="1" applyFill="1" applyBorder="1"/>
    <xf numFmtId="49" fontId="7" fillId="4" borderId="0" xfId="0" applyNumberFormat="1" applyFont="1" applyFill="1" applyBorder="1"/>
    <xf numFmtId="4" fontId="0" fillId="4" borderId="0" xfId="0" applyNumberFormat="1" applyFont="1" applyFill="1" applyBorder="1"/>
    <xf numFmtId="4" fontId="0" fillId="4" borderId="5" xfId="0" applyNumberFormat="1" applyFont="1" applyFill="1" applyBorder="1"/>
    <xf numFmtId="0" fontId="6" fillId="4" borderId="0" xfId="0" applyFont="1" applyFill="1"/>
    <xf numFmtId="49" fontId="6" fillId="4" borderId="0" xfId="0" applyNumberFormat="1" applyFont="1" applyFill="1"/>
    <xf numFmtId="4" fontId="6" fillId="4" borderId="0" xfId="0" applyNumberFormat="1" applyFont="1" applyFill="1"/>
    <xf numFmtId="0" fontId="0" fillId="4" borderId="0" xfId="0" applyFont="1" applyFill="1"/>
    <xf numFmtId="4" fontId="0" fillId="4" borderId="0" xfId="0" applyNumberFormat="1" applyFont="1" applyFill="1"/>
    <xf numFmtId="49" fontId="0" fillId="4" borderId="0" xfId="0" applyNumberFormat="1" applyFont="1" applyFill="1"/>
    <xf numFmtId="49" fontId="6" fillId="4" borderId="0" xfId="0" applyNumberFormat="1" applyFont="1" applyFill="1" applyBorder="1"/>
    <xf numFmtId="0" fontId="7" fillId="4" borderId="0" xfId="0" applyFont="1" applyFill="1"/>
    <xf numFmtId="49" fontId="0" fillId="4" borderId="0" xfId="0" applyNumberFormat="1" applyFont="1" applyFill="1" applyBorder="1" applyAlignment="1">
      <alignment horizontal="left"/>
    </xf>
    <xf numFmtId="0" fontId="14" fillId="4" borderId="0" xfId="0" applyFont="1" applyFill="1"/>
    <xf numFmtId="4" fontId="6" fillId="4" borderId="0" xfId="0" applyNumberFormat="1" applyFont="1" applyFill="1" applyBorder="1"/>
    <xf numFmtId="4" fontId="6" fillId="4" borderId="1" xfId="0" applyNumberFormat="1" applyFont="1" applyFill="1" applyBorder="1"/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49" fontId="1" fillId="4" borderId="0" xfId="0" applyNumberFormat="1" applyFont="1" applyFill="1" applyBorder="1" applyAlignment="1">
      <alignment horizontal="left"/>
    </xf>
    <xf numFmtId="4" fontId="6" fillId="4" borderId="7" xfId="0" applyNumberFormat="1" applyFont="1" applyFill="1" applyBorder="1"/>
    <xf numFmtId="49" fontId="0" fillId="4" borderId="0" xfId="0" applyNumberFormat="1" applyFont="1" applyFill="1" applyBorder="1"/>
    <xf numFmtId="4" fontId="7" fillId="4" borderId="2" xfId="0" applyNumberFormat="1" applyFont="1" applyFill="1" applyBorder="1"/>
    <xf numFmtId="4" fontId="7" fillId="4" borderId="5" xfId="0" applyNumberFormat="1" applyFont="1" applyFill="1" applyBorder="1"/>
    <xf numFmtId="4" fontId="7" fillId="4" borderId="0" xfId="0" applyNumberFormat="1" applyFont="1" applyFill="1" applyBorder="1"/>
    <xf numFmtId="0" fontId="0" fillId="4" borderId="0" xfId="0" applyFont="1" applyFill="1" applyBorder="1"/>
    <xf numFmtId="0" fontId="0" fillId="4" borderId="5" xfId="0" applyFont="1" applyFill="1" applyBorder="1"/>
    <xf numFmtId="49" fontId="0" fillId="4" borderId="0" xfId="0" applyNumberFormat="1" applyFill="1"/>
    <xf numFmtId="0" fontId="8" fillId="4" borderId="0" xfId="0" applyFont="1" applyFill="1"/>
    <xf numFmtId="0" fontId="12" fillId="4" borderId="0" xfId="0" applyFont="1" applyFill="1"/>
    <xf numFmtId="0" fontId="6" fillId="4" borderId="0" xfId="0" applyFont="1" applyFill="1" applyAlignment="1">
      <alignment horizontal="right"/>
    </xf>
    <xf numFmtId="0" fontId="6" fillId="4" borderId="0" xfId="0" applyFont="1" applyFill="1" applyBorder="1"/>
    <xf numFmtId="0" fontId="0" fillId="4" borderId="0" xfId="0" applyFill="1" applyBorder="1"/>
    <xf numFmtId="0" fontId="13" fillId="4" borderId="5" xfId="0" applyFont="1" applyFill="1" applyBorder="1"/>
    <xf numFmtId="4" fontId="0" fillId="4" borderId="0" xfId="0" applyNumberFormat="1" applyFill="1"/>
    <xf numFmtId="4" fontId="1" fillId="4" borderId="0" xfId="0" applyNumberFormat="1" applyFont="1" applyFill="1"/>
    <xf numFmtId="0" fontId="0" fillId="0" borderId="0" xfId="0" applyFill="1"/>
    <xf numFmtId="49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9" fontId="6" fillId="0" borderId="0" xfId="0" applyNumberFormat="1" applyFont="1" applyFill="1"/>
    <xf numFmtId="0" fontId="6" fillId="0" borderId="0" xfId="0" applyFont="1" applyFill="1" applyBorder="1"/>
    <xf numFmtId="0" fontId="0" fillId="0" borderId="0" xfId="0" applyFill="1" applyBorder="1"/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13" fillId="0" borderId="4" xfId="0" applyFont="1" applyFill="1" applyBorder="1"/>
    <xf numFmtId="49" fontId="13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/>
    <xf numFmtId="49" fontId="7" fillId="0" borderId="0" xfId="0" applyNumberFormat="1" applyFont="1" applyFill="1" applyBorder="1"/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4" fontId="6" fillId="0" borderId="0" xfId="0" applyNumberFormat="1" applyFont="1" applyFill="1"/>
    <xf numFmtId="4" fontId="0" fillId="0" borderId="0" xfId="0" applyNumberFormat="1" applyFont="1" applyFill="1"/>
    <xf numFmtId="49" fontId="0" fillId="0" borderId="0" xfId="0" applyNumberFormat="1" applyFont="1" applyFill="1"/>
    <xf numFmtId="49" fontId="6" fillId="0" borderId="0" xfId="0" applyNumberFormat="1" applyFont="1" applyFill="1" applyBorder="1"/>
    <xf numFmtId="49" fontId="7" fillId="0" borderId="0" xfId="0" applyNumberFormat="1" applyFont="1" applyFill="1"/>
    <xf numFmtId="0" fontId="7" fillId="0" borderId="0" xfId="0" applyFont="1" applyFill="1"/>
    <xf numFmtId="49" fontId="0" fillId="0" borderId="0" xfId="0" applyNumberFormat="1" applyFont="1" applyFill="1" applyBorder="1" applyAlignment="1">
      <alignment horizontal="left"/>
    </xf>
    <xf numFmtId="0" fontId="14" fillId="0" borderId="0" xfId="0" applyFont="1" applyFill="1"/>
    <xf numFmtId="4" fontId="6" fillId="0" borderId="0" xfId="0" applyNumberFormat="1" applyFont="1" applyFill="1" applyBorder="1"/>
    <xf numFmtId="4" fontId="6" fillId="0" borderId="1" xfId="0" applyNumberFormat="1" applyFont="1" applyFill="1" applyBorder="1"/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4" fontId="6" fillId="0" borderId="7" xfId="0" applyNumberFormat="1" applyFont="1" applyFill="1" applyBorder="1"/>
    <xf numFmtId="4" fontId="0" fillId="0" borderId="6" xfId="0" applyNumberFormat="1" applyFont="1" applyFill="1" applyBorder="1"/>
    <xf numFmtId="49" fontId="0" fillId="0" borderId="0" xfId="0" applyNumberFormat="1" applyFont="1" applyFill="1" applyBorder="1"/>
    <xf numFmtId="4" fontId="7" fillId="0" borderId="2" xfId="0" applyNumberFormat="1" applyFont="1" applyFill="1" applyBorder="1"/>
    <xf numFmtId="4" fontId="7" fillId="0" borderId="5" xfId="0" applyNumberFormat="1" applyFont="1" applyFill="1" applyBorder="1"/>
    <xf numFmtId="4" fontId="7" fillId="0" borderId="0" xfId="0" applyNumberFormat="1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49" fontId="17" fillId="3" borderId="0" xfId="0" applyNumberFormat="1" applyFont="1" applyFill="1" applyAlignment="1">
      <alignment vertical="center"/>
    </xf>
    <xf numFmtId="49" fontId="7" fillId="2" borderId="3" xfId="0" applyNumberFormat="1" applyFont="1" applyFill="1" applyBorder="1"/>
    <xf numFmtId="0" fontId="0" fillId="0" borderId="0" xfId="0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/>
    </xf>
    <xf numFmtId="4" fontId="0" fillId="0" borderId="0" xfId="0" applyNumberFormat="1" applyFill="1" applyAlignment="1">
      <alignment vertical="top"/>
    </xf>
    <xf numFmtId="4" fontId="0" fillId="0" borderId="0" xfId="0" applyNumberFormat="1" applyFill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4" fontId="0" fillId="0" borderId="2" xfId="0" applyNumberFormat="1" applyFill="1" applyBorder="1" applyAlignment="1">
      <alignment vertical="top"/>
    </xf>
    <xf numFmtId="0" fontId="0" fillId="0" borderId="2" xfId="0" applyFill="1" applyBorder="1" applyAlignment="1">
      <alignment vertical="top" wrapText="1"/>
    </xf>
    <xf numFmtId="0" fontId="9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0" borderId="0" xfId="0" quotePrefix="1" applyFont="1" applyFill="1" applyAlignment="1">
      <alignment horizontal="left" vertical="top"/>
    </xf>
    <xf numFmtId="4" fontId="0" fillId="0" borderId="0" xfId="0" applyNumberFormat="1" applyFill="1" applyAlignment="1">
      <alignment horizontal="left" vertical="top"/>
    </xf>
    <xf numFmtId="49" fontId="6" fillId="0" borderId="0" xfId="0" quotePrefix="1" applyNumberFormat="1" applyFont="1" applyFill="1" applyAlignment="1">
      <alignment horizontal="left" vertical="top"/>
    </xf>
    <xf numFmtId="49" fontId="6" fillId="0" borderId="0" xfId="0" applyNumberFormat="1" applyFont="1" applyFill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49" fontId="0" fillId="0" borderId="0" xfId="0" applyNumberFormat="1" applyFill="1" applyAlignment="1">
      <alignment vertical="top"/>
    </xf>
    <xf numFmtId="49" fontId="8" fillId="0" borderId="0" xfId="0" applyNumberFormat="1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9" fillId="2" borderId="3" xfId="0" applyFont="1" applyFill="1" applyBorder="1" applyAlignment="1">
      <alignment horizontal="right"/>
    </xf>
    <xf numFmtId="0" fontId="22" fillId="5" borderId="0" xfId="0" applyFont="1" applyFill="1"/>
    <xf numFmtId="0" fontId="20" fillId="5" borderId="0" xfId="0" applyFont="1" applyFill="1"/>
    <xf numFmtId="49" fontId="20" fillId="5" borderId="0" xfId="0" applyNumberFormat="1" applyFont="1" applyFill="1"/>
    <xf numFmtId="4" fontId="20" fillId="5" borderId="0" xfId="0" applyNumberFormat="1" applyFont="1" applyFill="1"/>
    <xf numFmtId="4" fontId="22" fillId="5" borderId="0" xfId="0" applyNumberFormat="1" applyFont="1" applyFill="1"/>
    <xf numFmtId="0" fontId="18" fillId="4" borderId="0" xfId="0" applyFont="1" applyFill="1" applyBorder="1" applyAlignment="1">
      <alignment horizontal="center" vertical="top" wrapText="1"/>
    </xf>
    <xf numFmtId="0" fontId="23" fillId="6" borderId="0" xfId="0" applyFont="1" applyFill="1" applyBorder="1" applyAlignment="1">
      <alignment horizontal="center" vertical="top" wrapText="1"/>
    </xf>
    <xf numFmtId="4" fontId="0" fillId="6" borderId="0" xfId="0" applyNumberFormat="1" applyFont="1" applyFill="1" applyBorder="1"/>
    <xf numFmtId="4" fontId="6" fillId="6" borderId="0" xfId="0" applyNumberFormat="1" applyFont="1" applyFill="1"/>
    <xf numFmtId="4" fontId="6" fillId="6" borderId="0" xfId="0" applyNumberFormat="1" applyFont="1" applyFill="1" applyBorder="1"/>
    <xf numFmtId="4" fontId="0" fillId="6" borderId="6" xfId="0" applyNumberFormat="1" applyFont="1" applyFill="1" applyBorder="1"/>
    <xf numFmtId="4" fontId="7" fillId="6" borderId="2" xfId="0" applyNumberFormat="1" applyFont="1" applyFill="1" applyBorder="1"/>
    <xf numFmtId="0" fontId="13" fillId="4" borderId="0" xfId="0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4" fontId="24" fillId="5" borderId="0" xfId="0" applyNumberFormat="1" applyFont="1" applyFill="1"/>
    <xf numFmtId="4" fontId="14" fillId="6" borderId="0" xfId="0" applyNumberFormat="1" applyFont="1" applyFill="1" applyBorder="1"/>
    <xf numFmtId="0" fontId="20" fillId="6" borderId="0" xfId="0" applyFont="1" applyFill="1"/>
    <xf numFmtId="0" fontId="20" fillId="6" borderId="1" xfId="0" applyFont="1" applyFill="1" applyBorder="1"/>
    <xf numFmtId="49" fontId="7" fillId="4" borderId="0" xfId="0" quotePrefix="1" applyNumberFormat="1" applyFont="1" applyFill="1" applyAlignment="1">
      <alignment horizontal="right"/>
    </xf>
    <xf numFmtId="49" fontId="7" fillId="4" borderId="0" xfId="0" applyNumberFormat="1" applyFont="1" applyFill="1"/>
    <xf numFmtId="49" fontId="1" fillId="4" borderId="0" xfId="0" applyNumberFormat="1" applyFont="1" applyFill="1"/>
    <xf numFmtId="49" fontId="7" fillId="4" borderId="0" xfId="0" applyNumberFormat="1" applyFont="1" applyFill="1" applyAlignment="1">
      <alignment horizontal="center"/>
    </xf>
    <xf numFmtId="4" fontId="7" fillId="4" borderId="0" xfId="0" quotePrefix="1" applyNumberFormat="1" applyFont="1" applyFill="1" applyAlignment="1">
      <alignment horizontal="right"/>
    </xf>
    <xf numFmtId="0" fontId="21" fillId="4" borderId="0" xfId="0" applyFont="1" applyFill="1" applyAlignment="1">
      <alignment horizontal="left"/>
    </xf>
    <xf numFmtId="0" fontId="5" fillId="2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EC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163285</xdr:colOff>
      <xdr:row>29</xdr:row>
      <xdr:rowOff>81642</xdr:rowOff>
    </xdr:from>
    <xdr:to>
      <xdr:col>18</xdr:col>
      <xdr:colOff>40822</xdr:colOff>
      <xdr:row>37</xdr:row>
      <xdr:rowOff>40821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B6C6EBBE-5871-F06B-FC26-6B6C1F8D74B4}"/>
            </a:ext>
          </a:extLst>
        </xdr:cNvPr>
        <xdr:cNvSpPr/>
      </xdr:nvSpPr>
      <xdr:spPr>
        <a:xfrm>
          <a:off x="7307035" y="6844392"/>
          <a:ext cx="2680608" cy="1455965"/>
        </a:xfrm>
        <a:prstGeom prst="wedgeRoundRectCallout">
          <a:avLst>
            <a:gd name="adj1" fmla="val -54803"/>
            <a:gd name="adj2" fmla="val -85986"/>
            <a:gd name="adj3" fmla="val 16667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>
              <a:solidFill>
                <a:schemeClr val="tx1"/>
              </a:solidFill>
              <a:latin typeface="Century Gothic" panose="020B0502020202020204" pitchFamily="34" charset="0"/>
            </a:rPr>
            <a:t>Stille Reserven </a:t>
          </a:r>
          <a:r>
            <a:rPr lang="de-DE" sz="1200">
              <a:solidFill>
                <a:schemeClr val="tx1"/>
              </a:solidFill>
              <a:latin typeface="Century Gothic" panose="020B0502020202020204" pitchFamily="34" charset="0"/>
            </a:rPr>
            <a:t>in Grundstück und Gebäude in Höhe </a:t>
          </a:r>
          <a:r>
            <a:rPr lang="de-DE" sz="1200" b="1">
              <a:solidFill>
                <a:schemeClr val="tx1"/>
              </a:solidFill>
              <a:latin typeface="Century Gothic" panose="020B0502020202020204" pitchFamily="34" charset="0"/>
            </a:rPr>
            <a:t>von insgesamt</a:t>
          </a:r>
          <a:r>
            <a:rPr lang="de-DE" sz="1200" b="1" baseline="0">
              <a:solidFill>
                <a:schemeClr val="tx1"/>
              </a:solidFill>
              <a:latin typeface="Century Gothic" panose="020B0502020202020204" pitchFamily="34" charset="0"/>
            </a:rPr>
            <a:t> 1.250.000 EUR </a:t>
          </a:r>
          <a:r>
            <a:rPr lang="de-DE" sz="1200">
              <a:solidFill>
                <a:schemeClr val="tx1"/>
              </a:solidFill>
              <a:latin typeface="Century Gothic" panose="020B0502020202020204" pitchFamily="34" charset="0"/>
            </a:rPr>
            <a:t>dürfen </a:t>
          </a:r>
          <a:r>
            <a:rPr lang="de-DE" sz="1200" b="1">
              <a:solidFill>
                <a:srgbClr val="FF0000"/>
              </a:solidFill>
              <a:latin typeface="Century Gothic" panose="020B0502020202020204" pitchFamily="34" charset="0"/>
            </a:rPr>
            <a:t>auch unter Abkehr </a:t>
          </a:r>
          <a:r>
            <a:rPr lang="de-DE" sz="1200">
              <a:solidFill>
                <a:schemeClr val="tx1"/>
              </a:solidFill>
              <a:latin typeface="Century Gothic" panose="020B0502020202020204" pitchFamily="34" charset="0"/>
            </a:rPr>
            <a:t>von Going Concern </a:t>
          </a:r>
          <a:r>
            <a:rPr lang="de-DE" sz="1200" b="1">
              <a:solidFill>
                <a:srgbClr val="FF0000"/>
              </a:solidFill>
              <a:latin typeface="Century Gothic" panose="020B0502020202020204" pitchFamily="34" charset="0"/>
            </a:rPr>
            <a:t>nicht</a:t>
          </a:r>
          <a:r>
            <a:rPr lang="de-DE" sz="1200">
              <a:solidFill>
                <a:schemeClr val="tx1"/>
              </a:solidFill>
              <a:latin typeface="Century Gothic" panose="020B0502020202020204" pitchFamily="34" charset="0"/>
            </a:rPr>
            <a:t> </a:t>
          </a:r>
          <a:r>
            <a:rPr lang="de-DE" sz="1200" b="1">
              <a:solidFill>
                <a:schemeClr val="tx1"/>
              </a:solidFill>
              <a:latin typeface="Century Gothic" panose="020B0502020202020204" pitchFamily="34" charset="0"/>
            </a:rPr>
            <a:t>in der Handelsbilanz ausgewiesen </a:t>
          </a:r>
          <a:r>
            <a:rPr lang="de-DE" sz="1200">
              <a:solidFill>
                <a:schemeClr val="tx1"/>
              </a:solidFill>
              <a:latin typeface="Century Gothic" panose="020B0502020202020204" pitchFamily="34" charset="0"/>
            </a:rPr>
            <a:t>werden.</a:t>
          </a:r>
        </a:p>
      </xdr:txBody>
    </xdr:sp>
    <xdr:clientData/>
  </xdr:twoCellAnchor>
  <xdr:twoCellAnchor>
    <xdr:from>
      <xdr:col>6</xdr:col>
      <xdr:colOff>184042</xdr:colOff>
      <xdr:row>24</xdr:row>
      <xdr:rowOff>203415</xdr:rowOff>
    </xdr:from>
    <xdr:to>
      <xdr:col>9</xdr:col>
      <xdr:colOff>8283</xdr:colOff>
      <xdr:row>27</xdr:row>
      <xdr:rowOff>173935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893E68F-FE33-B2AB-4E33-1223B4047D2F}"/>
            </a:ext>
          </a:extLst>
        </xdr:cNvPr>
        <xdr:cNvSpPr txBox="1"/>
      </xdr:nvSpPr>
      <xdr:spPr>
        <a:xfrm>
          <a:off x="2776499" y="5943263"/>
          <a:ext cx="1720958" cy="5999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540000" rtlCol="0" anchor="t"/>
        <a:lstStyle/>
        <a:p>
          <a:pPr algn="r"/>
          <a:r>
            <a:rPr lang="de-DE" sz="1100" b="1">
              <a:solidFill>
                <a:sysClr val="windowText" lastClr="000000"/>
              </a:solidFill>
            </a:rPr>
            <a:t>0,00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R40"/>
  <sheetViews>
    <sheetView tabSelected="1" zoomScale="85" zoomScaleNormal="85" zoomScalePageLayoutView="55" workbookViewId="0"/>
  </sheetViews>
  <sheetFormatPr baseColWidth="10" defaultColWidth="11.42578125" defaultRowHeight="15" x14ac:dyDescent="0.25"/>
  <cols>
    <col min="1" max="1" width="3" style="14" customWidth="1"/>
    <col min="2" max="2" width="11.42578125" style="14"/>
    <col min="3" max="3" width="2.42578125" style="14" customWidth="1"/>
    <col min="4" max="4" width="5" style="25" customWidth="1"/>
    <col min="5" max="5" width="4.7109375" style="14" customWidth="1"/>
    <col min="6" max="6" width="12.28515625" style="14" customWidth="1"/>
    <col min="7" max="7" width="2.85546875" style="14" customWidth="1"/>
    <col min="8" max="8" width="18" style="14" customWidth="1"/>
    <col min="9" max="9" width="7.5703125" style="14" customWidth="1"/>
    <col min="10" max="10" width="17.42578125" style="14" customWidth="1"/>
    <col min="11" max="11" width="5" style="14" customWidth="1"/>
    <col min="12" max="12" width="17.42578125" style="14" customWidth="1"/>
    <col min="13" max="13" width="4.5703125" style="14" customWidth="1"/>
    <col min="14" max="14" width="4.42578125" style="14" customWidth="1"/>
    <col min="15" max="16" width="4.7109375" style="14" customWidth="1"/>
    <col min="17" max="17" width="12.28515625" style="14" bestFit="1" customWidth="1"/>
    <col min="18" max="18" width="11.42578125" style="14"/>
    <col min="19" max="19" width="17.42578125" style="14" customWidth="1"/>
    <col min="20" max="20" width="5.5703125" style="42" customWidth="1"/>
    <col min="21" max="21" width="20.7109375" style="14" customWidth="1"/>
    <col min="22" max="22" width="19.140625" style="14" customWidth="1"/>
    <col min="23" max="23" width="12.7109375" style="14" bestFit="1" customWidth="1"/>
    <col min="24" max="24" width="11.42578125" style="14" customWidth="1"/>
    <col min="25" max="25" width="2.28515625" style="14" customWidth="1"/>
    <col min="26" max="32" width="11.42578125" style="14" customWidth="1"/>
    <col min="33" max="33" width="4.140625" style="14" customWidth="1"/>
    <col min="34" max="34" width="11.42578125" style="14" customWidth="1"/>
    <col min="35" max="35" width="5.5703125" style="14" customWidth="1"/>
    <col min="36" max="38" width="11.42578125" style="14" customWidth="1"/>
    <col min="39" max="39" width="4.140625" style="14" customWidth="1"/>
    <col min="40" max="40" width="7.85546875" style="14" customWidth="1"/>
    <col min="41" max="41" width="12" style="14" customWidth="1"/>
    <col min="42" max="42" width="17" style="14" customWidth="1"/>
    <col min="43" max="43" width="11.5703125" style="14" customWidth="1"/>
    <col min="44" max="16384" width="11.42578125" style="14"/>
  </cols>
  <sheetData>
    <row r="1" spans="1:44" customFormat="1" ht="38.25" customHeight="1" x14ac:dyDescent="0.25">
      <c r="A1" s="1" t="s">
        <v>87</v>
      </c>
      <c r="B1" s="2"/>
      <c r="C1" s="2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9"/>
      <c r="U1" s="2"/>
      <c r="V1" s="2"/>
      <c r="W1" s="5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4" x14ac:dyDescent="0.25"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4" ht="17.25" x14ac:dyDescent="0.3">
      <c r="B3" s="43"/>
      <c r="C3" s="20"/>
      <c r="D3" s="21"/>
      <c r="E3" s="20"/>
      <c r="F3" s="4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1"/>
      <c r="U3" s="20"/>
      <c r="V3" s="46"/>
      <c r="W3" s="20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spans="1:44" ht="21" customHeight="1" x14ac:dyDescent="0.3">
      <c r="B4" s="149" t="s">
        <v>85</v>
      </c>
      <c r="C4" s="149"/>
      <c r="D4" s="149"/>
      <c r="E4" s="149"/>
      <c r="V4" s="47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4" ht="19.5" customHeight="1" x14ac:dyDescent="0.3">
      <c r="A5" s="11"/>
      <c r="B5" s="6" t="s">
        <v>9</v>
      </c>
      <c r="C5" s="6"/>
      <c r="D5" s="98"/>
      <c r="E5" s="7"/>
      <c r="F5" s="7"/>
      <c r="G5" s="7"/>
      <c r="H5" s="7"/>
      <c r="I5" s="7"/>
      <c r="J5" s="150" t="s">
        <v>84</v>
      </c>
      <c r="K5" s="150"/>
      <c r="L5" s="150"/>
      <c r="M5" s="150"/>
      <c r="N5" s="150"/>
      <c r="O5" s="150"/>
      <c r="P5" s="150"/>
      <c r="Q5" s="150"/>
      <c r="R5" s="7"/>
      <c r="S5" s="7"/>
      <c r="T5" s="10"/>
      <c r="U5" s="8"/>
      <c r="V5" s="124" t="s">
        <v>10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4" ht="9.75" customHeight="1" x14ac:dyDescent="0.3">
      <c r="A6" s="11"/>
      <c r="B6" s="12"/>
      <c r="C6" s="12"/>
      <c r="D6" s="17"/>
      <c r="E6" s="11"/>
      <c r="F6" s="11"/>
      <c r="G6" s="11"/>
      <c r="H6" s="11"/>
      <c r="I6" s="11"/>
      <c r="J6" s="11"/>
      <c r="K6" s="11"/>
      <c r="L6" s="11"/>
      <c r="M6" s="13"/>
      <c r="N6" s="11"/>
      <c r="O6" s="11"/>
      <c r="P6" s="11"/>
      <c r="Q6" s="11"/>
      <c r="R6" s="11"/>
      <c r="S6" s="137"/>
      <c r="T6" s="138"/>
      <c r="U6" s="139"/>
      <c r="V6" s="138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51" x14ac:dyDescent="0.3">
      <c r="A7" s="11"/>
      <c r="B7" s="12"/>
      <c r="C7" s="12"/>
      <c r="D7" s="17"/>
      <c r="E7" s="11"/>
      <c r="F7" s="11"/>
      <c r="G7" s="11"/>
      <c r="H7" s="130" t="s">
        <v>45</v>
      </c>
      <c r="I7" s="130"/>
      <c r="J7" s="131" t="s">
        <v>46</v>
      </c>
      <c r="K7" s="130"/>
      <c r="L7" s="130" t="s">
        <v>47</v>
      </c>
      <c r="M7" s="48"/>
      <c r="N7" s="11"/>
      <c r="O7" s="11"/>
      <c r="P7" s="11"/>
      <c r="Q7" s="11"/>
      <c r="R7" s="11"/>
      <c r="S7" s="130" t="s">
        <v>45</v>
      </c>
      <c r="T7" s="130"/>
      <c r="U7" s="131" t="s">
        <v>46</v>
      </c>
      <c r="V7" s="130" t="s">
        <v>47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6.5" x14ac:dyDescent="0.3">
      <c r="B8" s="16" t="s">
        <v>11</v>
      </c>
      <c r="C8" s="16"/>
      <c r="D8" s="17"/>
      <c r="E8" s="16"/>
      <c r="F8" s="16"/>
      <c r="G8" s="16"/>
      <c r="H8" s="16"/>
      <c r="I8" s="17"/>
      <c r="J8" s="132"/>
      <c r="K8" s="18"/>
      <c r="L8" s="18"/>
      <c r="M8" s="19"/>
      <c r="N8" s="18"/>
      <c r="O8" s="16" t="s">
        <v>12</v>
      </c>
      <c r="P8" s="16"/>
      <c r="Q8" s="16"/>
      <c r="R8" s="16"/>
      <c r="S8" s="20"/>
      <c r="T8" s="21"/>
      <c r="U8" s="133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ht="16.5" x14ac:dyDescent="0.3">
      <c r="B9" s="20" t="s">
        <v>13</v>
      </c>
      <c r="C9" s="23"/>
      <c r="E9" s="23"/>
      <c r="F9" s="23"/>
      <c r="G9" s="23"/>
      <c r="H9" s="24"/>
      <c r="I9" s="25"/>
      <c r="J9" s="132"/>
      <c r="K9" s="18"/>
      <c r="L9" s="18"/>
      <c r="M9" s="19"/>
      <c r="N9" s="18"/>
      <c r="O9" s="23"/>
      <c r="P9" s="20" t="s">
        <v>14</v>
      </c>
      <c r="Q9" s="20"/>
      <c r="R9" s="20"/>
      <c r="S9" s="22">
        <v>100000</v>
      </c>
      <c r="T9" s="21"/>
      <c r="U9" s="133">
        <v>0</v>
      </c>
      <c r="V9" s="22">
        <f>+S9+U9</f>
        <v>100000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4" ht="16.5" x14ac:dyDescent="0.3">
      <c r="B10" s="20"/>
      <c r="C10" s="20" t="s">
        <v>15</v>
      </c>
      <c r="D10" s="21"/>
      <c r="E10" s="23"/>
      <c r="F10" s="23"/>
      <c r="G10" s="23"/>
      <c r="H10" s="22">
        <v>100000</v>
      </c>
      <c r="I10" s="144" t="s">
        <v>37</v>
      </c>
      <c r="J10" s="133">
        <v>-50000</v>
      </c>
      <c r="K10" s="18"/>
      <c r="L10" s="18">
        <f>+H10+J10</f>
        <v>50000</v>
      </c>
      <c r="M10" s="19"/>
      <c r="N10" s="18"/>
      <c r="O10" s="27"/>
      <c r="P10" s="20" t="s">
        <v>16</v>
      </c>
      <c r="Q10" s="20"/>
      <c r="R10" s="20"/>
      <c r="S10" s="22">
        <v>223700</v>
      </c>
      <c r="T10" s="21"/>
      <c r="U10" s="133">
        <v>0</v>
      </c>
      <c r="V10" s="22">
        <f t="shared" ref="V10:V11" si="0">+S10+U10</f>
        <v>223700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</row>
    <row r="11" spans="1:44" ht="17.25" thickBot="1" x14ac:dyDescent="0.35">
      <c r="B11" s="20"/>
      <c r="C11" s="23"/>
      <c r="E11" s="23"/>
      <c r="F11" s="23"/>
      <c r="G11" s="23"/>
      <c r="H11" s="22"/>
      <c r="I11" s="145"/>
      <c r="J11" s="132"/>
      <c r="K11" s="18"/>
      <c r="L11" s="18"/>
      <c r="M11" s="19"/>
      <c r="N11" s="18"/>
      <c r="O11" s="20"/>
      <c r="P11" s="20" t="s">
        <v>17</v>
      </c>
      <c r="Q11" s="20"/>
      <c r="R11" s="20"/>
      <c r="S11" s="31">
        <f>-250700</f>
        <v>-250700</v>
      </c>
      <c r="T11" s="147" t="s">
        <v>86</v>
      </c>
      <c r="U11" s="141">
        <f>+J10+J15+J24+J23-U17-U18-U19-U20</f>
        <v>-302250</v>
      </c>
      <c r="V11" s="31">
        <f t="shared" si="0"/>
        <v>-552950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4" ht="16.5" x14ac:dyDescent="0.3">
      <c r="B12" s="20" t="s">
        <v>18</v>
      </c>
      <c r="C12" s="23"/>
      <c r="E12" s="23"/>
      <c r="F12" s="23"/>
      <c r="G12" s="23"/>
      <c r="H12" s="22"/>
      <c r="I12" s="145"/>
      <c r="J12" s="132"/>
      <c r="K12" s="18"/>
      <c r="L12" s="18"/>
      <c r="M12" s="19"/>
      <c r="N12" s="18"/>
      <c r="O12" s="23"/>
      <c r="P12" s="20" t="s">
        <v>48</v>
      </c>
      <c r="Q12" s="20"/>
      <c r="R12" s="20"/>
      <c r="S12" s="22">
        <f>+SUM(S9:S11)</f>
        <v>73000</v>
      </c>
      <c r="T12" s="145"/>
      <c r="U12" s="133"/>
      <c r="V12" s="129">
        <f>+SUM(V9:V11)</f>
        <v>-229250</v>
      </c>
      <c r="W12" s="49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</row>
    <row r="13" spans="1:44" ht="16.5" x14ac:dyDescent="0.3">
      <c r="B13" s="20"/>
      <c r="C13" s="20" t="s">
        <v>19</v>
      </c>
      <c r="D13" s="21"/>
      <c r="E13" s="23"/>
      <c r="F13" s="23"/>
      <c r="G13" s="23"/>
      <c r="H13" s="22">
        <v>50000</v>
      </c>
      <c r="I13" s="144" t="s">
        <v>38</v>
      </c>
      <c r="J13" s="133">
        <v>0</v>
      </c>
      <c r="K13" s="28"/>
      <c r="L13" s="18">
        <f t="shared" ref="L13:L15" si="1">+H13+J13</f>
        <v>50000</v>
      </c>
      <c r="M13" s="19"/>
      <c r="N13" s="18"/>
      <c r="O13" s="27"/>
      <c r="P13" s="29"/>
      <c r="Q13" s="29"/>
      <c r="R13" s="29"/>
      <c r="S13" s="22"/>
      <c r="T13" s="146"/>
      <c r="U13" s="133"/>
      <c r="V13" s="26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</row>
    <row r="14" spans="1:44" ht="17.25" thickBot="1" x14ac:dyDescent="0.35">
      <c r="B14" s="20"/>
      <c r="C14" s="20" t="s">
        <v>20</v>
      </c>
      <c r="D14" s="21"/>
      <c r="E14" s="23"/>
      <c r="F14" s="23"/>
      <c r="G14" s="23"/>
      <c r="H14" s="22">
        <v>200000</v>
      </c>
      <c r="I14" s="144" t="s">
        <v>38</v>
      </c>
      <c r="J14" s="133">
        <v>0</v>
      </c>
      <c r="K14" s="28"/>
      <c r="L14" s="18">
        <f t="shared" si="1"/>
        <v>200000</v>
      </c>
      <c r="M14" s="19"/>
      <c r="N14" s="18"/>
      <c r="O14" s="20"/>
      <c r="P14" s="29"/>
      <c r="Q14" s="29"/>
      <c r="R14" s="29"/>
      <c r="S14" s="30">
        <f>+IF(S12&lt;0,0,S12)</f>
        <v>73000</v>
      </c>
      <c r="T14" s="145"/>
      <c r="U14" s="133"/>
      <c r="V14" s="30">
        <f>+IF(V12&lt;"0",0,V12)</f>
        <v>0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</row>
    <row r="15" spans="1:44" ht="17.25" thickBot="1" x14ac:dyDescent="0.35">
      <c r="B15" s="20"/>
      <c r="C15" s="20" t="s">
        <v>21</v>
      </c>
      <c r="D15" s="21"/>
      <c r="E15" s="23"/>
      <c r="F15" s="23"/>
      <c r="G15" s="23"/>
      <c r="H15" s="31">
        <v>25250</v>
      </c>
      <c r="I15" s="144" t="s">
        <v>49</v>
      </c>
      <c r="J15" s="134">
        <v>-5250</v>
      </c>
      <c r="K15" s="30"/>
      <c r="L15" s="18">
        <f t="shared" si="1"/>
        <v>20000</v>
      </c>
      <c r="M15" s="32"/>
      <c r="N15" s="30"/>
      <c r="O15" s="20"/>
      <c r="P15" s="20"/>
      <c r="Q15" s="20"/>
      <c r="R15" s="20"/>
      <c r="S15" s="33"/>
      <c r="T15" s="145"/>
      <c r="U15" s="133"/>
      <c r="V15" s="21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</row>
    <row r="16" spans="1:44" ht="16.5" x14ac:dyDescent="0.3">
      <c r="B16" s="20"/>
      <c r="C16" s="23"/>
      <c r="E16" s="23"/>
      <c r="F16" s="23"/>
      <c r="G16" s="23"/>
      <c r="H16" s="50">
        <f>SUM(H10:H15)</f>
        <v>375250</v>
      </c>
      <c r="I16" s="146"/>
      <c r="J16" s="134"/>
      <c r="K16" s="30"/>
      <c r="L16" s="50">
        <f>SUM(L10:L15)</f>
        <v>320000</v>
      </c>
      <c r="M16" s="32"/>
      <c r="N16" s="30"/>
      <c r="O16" s="27" t="s">
        <v>22</v>
      </c>
      <c r="P16" s="23"/>
      <c r="Q16" s="23"/>
      <c r="R16" s="23"/>
      <c r="S16" s="24"/>
      <c r="T16" s="50"/>
      <c r="U16" s="133"/>
      <c r="V16" s="21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2:44" ht="16.5" x14ac:dyDescent="0.3">
      <c r="B17" s="27" t="s">
        <v>23</v>
      </c>
      <c r="C17" s="20"/>
      <c r="D17" s="21"/>
      <c r="E17" s="20"/>
      <c r="F17" s="20"/>
      <c r="G17" s="23"/>
      <c r="H17" s="24"/>
      <c r="I17" s="146"/>
      <c r="J17" s="134"/>
      <c r="K17" s="30"/>
      <c r="L17" s="30"/>
      <c r="M17" s="32"/>
      <c r="N17" s="30"/>
      <c r="O17" s="23"/>
      <c r="P17" s="20" t="s">
        <v>24</v>
      </c>
      <c r="Q17" s="20"/>
      <c r="R17" s="20"/>
      <c r="S17" s="22">
        <v>350000</v>
      </c>
      <c r="T17" s="148" t="s">
        <v>40</v>
      </c>
      <c r="U17" s="133">
        <v>50000</v>
      </c>
      <c r="V17" s="22">
        <f>+S17+U17+U18+U19+U20</f>
        <v>575000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</row>
    <row r="18" spans="2:44" ht="16.5" x14ac:dyDescent="0.3">
      <c r="B18" s="20"/>
      <c r="C18" s="20" t="s">
        <v>25</v>
      </c>
      <c r="D18" s="21"/>
      <c r="E18" s="20"/>
      <c r="F18" s="20"/>
      <c r="G18" s="23"/>
      <c r="H18" s="22">
        <v>1560000</v>
      </c>
      <c r="I18" s="144" t="s">
        <v>39</v>
      </c>
      <c r="J18" s="134">
        <v>0</v>
      </c>
      <c r="K18" s="30"/>
      <c r="L18" s="18">
        <f t="shared" ref="L18" si="2">+H18+J18</f>
        <v>1560000</v>
      </c>
      <c r="M18" s="32"/>
      <c r="N18" s="30"/>
      <c r="O18" s="20"/>
      <c r="P18" s="20"/>
      <c r="Q18" s="20"/>
      <c r="R18" s="20"/>
      <c r="S18" s="22"/>
      <c r="T18" s="148" t="s">
        <v>41</v>
      </c>
      <c r="U18" s="133">
        <v>150000</v>
      </c>
      <c r="V18" s="22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</row>
    <row r="19" spans="2:44" ht="16.5" x14ac:dyDescent="0.3">
      <c r="B19" s="20"/>
      <c r="C19" s="20" t="s">
        <v>26</v>
      </c>
      <c r="D19" s="21"/>
      <c r="E19" s="20"/>
      <c r="F19" s="20"/>
      <c r="G19" s="23"/>
      <c r="H19" s="22">
        <v>360000</v>
      </c>
      <c r="I19" s="144" t="s">
        <v>39</v>
      </c>
      <c r="J19" s="134">
        <v>0</v>
      </c>
      <c r="K19" s="28"/>
      <c r="L19" s="18">
        <f>+H19+J19</f>
        <v>360000</v>
      </c>
      <c r="M19" s="32"/>
      <c r="N19" s="30"/>
      <c r="O19" s="20"/>
      <c r="P19" s="20"/>
      <c r="Q19" s="20"/>
      <c r="R19" s="20"/>
      <c r="S19" s="22"/>
      <c r="T19" s="148" t="s">
        <v>42</v>
      </c>
      <c r="U19" s="133">
        <v>0</v>
      </c>
      <c r="V19" s="22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</row>
    <row r="20" spans="2:44" ht="16.5" x14ac:dyDescent="0.3">
      <c r="B20" s="20"/>
      <c r="C20" s="20" t="s">
        <v>28</v>
      </c>
      <c r="D20" s="21"/>
      <c r="E20" s="20"/>
      <c r="F20" s="20"/>
      <c r="G20" s="23"/>
      <c r="H20" s="22">
        <v>170000</v>
      </c>
      <c r="I20" s="144" t="s">
        <v>39</v>
      </c>
      <c r="J20" s="134">
        <v>0</v>
      </c>
      <c r="K20" s="30"/>
      <c r="L20" s="18">
        <f>+H20+J20</f>
        <v>170000</v>
      </c>
      <c r="M20" s="32"/>
      <c r="N20" s="30"/>
      <c r="O20" s="20"/>
      <c r="P20" s="20"/>
      <c r="Q20" s="20"/>
      <c r="R20" s="20"/>
      <c r="S20" s="22"/>
      <c r="T20" s="148" t="s">
        <v>43</v>
      </c>
      <c r="U20" s="133">
        <v>25000</v>
      </c>
      <c r="V20" s="22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</row>
    <row r="21" spans="2:44" ht="17.25" thickBot="1" x14ac:dyDescent="0.35">
      <c r="B21" s="20"/>
      <c r="C21" s="20" t="s">
        <v>30</v>
      </c>
      <c r="D21" s="21"/>
      <c r="E21" s="20"/>
      <c r="F21" s="20"/>
      <c r="G21" s="23"/>
      <c r="H21" s="31">
        <v>2750</v>
      </c>
      <c r="I21" s="144" t="s">
        <v>39</v>
      </c>
      <c r="J21" s="134">
        <v>0</v>
      </c>
      <c r="K21" s="30"/>
      <c r="L21" s="18">
        <f>+H21+J21</f>
        <v>2750</v>
      </c>
      <c r="M21" s="32"/>
      <c r="N21" s="30"/>
      <c r="O21" s="27" t="s">
        <v>27</v>
      </c>
      <c r="P21" s="23"/>
      <c r="Q21" s="23"/>
      <c r="R21" s="23"/>
      <c r="S21" s="24"/>
      <c r="T21" s="24"/>
      <c r="U21" s="133"/>
      <c r="V21" s="22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</row>
    <row r="22" spans="2:44" ht="16.5" x14ac:dyDescent="0.3">
      <c r="B22" s="20"/>
      <c r="C22" s="23"/>
      <c r="E22" s="23"/>
      <c r="F22" s="23"/>
      <c r="G22" s="23"/>
      <c r="H22" s="50">
        <f>SUM(H18:H21)</f>
        <v>2092750</v>
      </c>
      <c r="I22" s="146"/>
      <c r="J22" s="134"/>
      <c r="K22" s="30"/>
      <c r="L22" s="50">
        <f>SUM(L18:L21)</f>
        <v>2092750</v>
      </c>
      <c r="M22" s="32"/>
      <c r="N22" s="30"/>
      <c r="O22" s="23"/>
      <c r="P22" s="20" t="s">
        <v>29</v>
      </c>
      <c r="Q22" s="20"/>
      <c r="R22" s="20"/>
      <c r="S22" s="22">
        <v>1500000</v>
      </c>
      <c r="T22" s="24"/>
      <c r="U22" s="134"/>
      <c r="V22" s="22">
        <f t="shared" ref="V22:V23" si="3">+S22+U22</f>
        <v>1500000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</row>
    <row r="23" spans="2:44" ht="16.5" x14ac:dyDescent="0.3">
      <c r="B23" s="27" t="s">
        <v>33</v>
      </c>
      <c r="C23" s="20"/>
      <c r="D23" s="21"/>
      <c r="E23" s="20"/>
      <c r="F23" s="20"/>
      <c r="G23" s="20"/>
      <c r="H23" s="30">
        <v>25000</v>
      </c>
      <c r="I23" s="144" t="s">
        <v>50</v>
      </c>
      <c r="J23" s="134">
        <v>-2000</v>
      </c>
      <c r="L23" s="18">
        <f>+H23+J23+J24</f>
        <v>3000</v>
      </c>
      <c r="M23" s="32"/>
      <c r="N23" s="30"/>
      <c r="O23" s="23"/>
      <c r="P23" s="20" t="s">
        <v>31</v>
      </c>
      <c r="Q23" s="20"/>
      <c r="R23" s="20"/>
      <c r="S23" s="22">
        <v>400000</v>
      </c>
      <c r="T23" s="24"/>
      <c r="U23" s="132"/>
      <c r="V23" s="22">
        <f t="shared" si="3"/>
        <v>400000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2:44" ht="16.5" x14ac:dyDescent="0.3">
      <c r="B24" s="27"/>
      <c r="C24" s="20"/>
      <c r="D24" s="21"/>
      <c r="E24" s="20"/>
      <c r="F24" s="20"/>
      <c r="G24" s="20"/>
      <c r="H24" s="22"/>
      <c r="I24" s="144" t="s">
        <v>51</v>
      </c>
      <c r="J24" s="134">
        <v>-20000</v>
      </c>
      <c r="K24" s="30"/>
      <c r="L24" s="30"/>
      <c r="M24" s="32"/>
      <c r="N24" s="30"/>
      <c r="O24" s="23"/>
      <c r="P24" s="20" t="s">
        <v>32</v>
      </c>
      <c r="Q24" s="20"/>
      <c r="R24" s="20"/>
      <c r="S24" s="22"/>
      <c r="T24" s="24"/>
      <c r="U24" s="132"/>
      <c r="V24" s="22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2:44" ht="16.5" x14ac:dyDescent="0.3">
      <c r="B25" s="20"/>
      <c r="C25" s="20"/>
      <c r="D25" s="21"/>
      <c r="E25" s="20"/>
      <c r="F25" s="20"/>
      <c r="G25" s="20"/>
      <c r="H25" s="22"/>
      <c r="I25" s="21"/>
      <c r="J25" s="134"/>
      <c r="K25" s="30"/>
      <c r="L25" s="30"/>
      <c r="M25" s="34"/>
      <c r="N25" s="35"/>
      <c r="O25" s="23"/>
      <c r="P25" s="20"/>
      <c r="Q25" s="20" t="s">
        <v>34</v>
      </c>
      <c r="R25" s="20"/>
      <c r="S25" s="22">
        <v>150000</v>
      </c>
      <c r="T25" s="24"/>
      <c r="U25" s="132"/>
      <c r="V25" s="22">
        <f>+S25+U25</f>
        <v>150000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2:44" ht="17.25" thickBot="1" x14ac:dyDescent="0.35">
      <c r="B26" s="125" t="s">
        <v>52</v>
      </c>
      <c r="C26" s="126"/>
      <c r="D26" s="127"/>
      <c r="E26" s="126"/>
      <c r="F26" s="126"/>
      <c r="G26" s="126"/>
      <c r="H26" s="140"/>
      <c r="I26" s="126"/>
      <c r="J26" s="142"/>
      <c r="K26" s="126"/>
      <c r="L26" s="128">
        <f>-+V12</f>
        <v>229250</v>
      </c>
      <c r="M26" s="34"/>
      <c r="N26" s="35"/>
      <c r="O26" s="23"/>
      <c r="P26" s="20"/>
      <c r="Q26" s="20" t="s">
        <v>35</v>
      </c>
      <c r="R26" s="20"/>
      <c r="S26" s="31">
        <v>20000</v>
      </c>
      <c r="T26" s="22"/>
      <c r="U26" s="133"/>
      <c r="V26" s="22">
        <f>+S26+U26</f>
        <v>20000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2:44" ht="17.25" thickBot="1" x14ac:dyDescent="0.35">
      <c r="B27" s="125" t="s">
        <v>53</v>
      </c>
      <c r="C27" s="126"/>
      <c r="D27" s="127"/>
      <c r="E27" s="126"/>
      <c r="F27" s="126"/>
      <c r="G27" s="126"/>
      <c r="H27" s="126"/>
      <c r="I27" s="126"/>
      <c r="J27" s="143"/>
      <c r="K27" s="126"/>
      <c r="L27" s="126"/>
      <c r="M27" s="32"/>
      <c r="N27" s="30"/>
      <c r="O27" s="23"/>
      <c r="P27" s="23"/>
      <c r="Q27" s="23"/>
      <c r="R27" s="23"/>
      <c r="S27" s="50">
        <f>+SUM(S22:S26)</f>
        <v>2070000</v>
      </c>
      <c r="T27" s="24"/>
      <c r="U27" s="135"/>
      <c r="V27" s="50">
        <f>+SUM(V22:V26)</f>
        <v>2070000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2:44" ht="16.5" x14ac:dyDescent="0.3">
      <c r="B28" s="20"/>
      <c r="C28" s="20"/>
      <c r="D28" s="21"/>
      <c r="E28" s="20"/>
      <c r="F28" s="20"/>
      <c r="G28" s="20"/>
      <c r="H28" s="22"/>
      <c r="I28" s="21"/>
      <c r="J28" s="134"/>
      <c r="K28" s="30"/>
      <c r="L28" s="30"/>
      <c r="M28" s="32"/>
      <c r="N28" s="30"/>
      <c r="O28" s="23"/>
      <c r="P28" s="23"/>
      <c r="Q28" s="23"/>
      <c r="R28" s="23"/>
      <c r="S28" s="50"/>
      <c r="T28" s="24"/>
      <c r="U28" s="132"/>
      <c r="V28" s="36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2:44" ht="17.25" thickBot="1" x14ac:dyDescent="0.35">
      <c r="B29" s="20"/>
      <c r="C29" s="20"/>
      <c r="D29" s="21"/>
      <c r="E29" s="20"/>
      <c r="F29" s="20"/>
      <c r="G29" s="20"/>
      <c r="H29" s="37">
        <f>+H23+H22+H16+H26</f>
        <v>2493000</v>
      </c>
      <c r="I29" s="21"/>
      <c r="J29" s="136">
        <f>+SUM(J10:J24)</f>
        <v>-77250</v>
      </c>
      <c r="K29" s="39"/>
      <c r="L29" s="37">
        <f>+L23+L22+L16+L26</f>
        <v>2645000</v>
      </c>
      <c r="M29" s="38"/>
      <c r="N29" s="39"/>
      <c r="O29" s="23"/>
      <c r="P29" s="23"/>
      <c r="Q29" s="23"/>
      <c r="R29" s="23"/>
      <c r="S29" s="37">
        <f>+S27+S17+S14</f>
        <v>2493000</v>
      </c>
      <c r="T29" s="37"/>
      <c r="U29" s="136">
        <f>+SUM(U9:U28)</f>
        <v>-77250</v>
      </c>
      <c r="V29" s="37">
        <f>+V27+V17+V14</f>
        <v>2645000</v>
      </c>
      <c r="W29" s="49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2:44" ht="15.75" thickTop="1" x14ac:dyDescent="0.25">
      <c r="B30" s="25"/>
      <c r="C30" s="23"/>
      <c r="E30" s="23"/>
      <c r="F30" s="23"/>
      <c r="G30" s="23"/>
      <c r="H30" s="23"/>
      <c r="I30" s="25"/>
      <c r="J30" s="40"/>
      <c r="K30" s="40"/>
      <c r="L30" s="40"/>
      <c r="M30" s="41"/>
      <c r="N30" s="40"/>
      <c r="O30" s="23"/>
      <c r="P30" s="23"/>
      <c r="Q30" s="23"/>
      <c r="R30" s="23"/>
      <c r="S30" s="24"/>
      <c r="T30" s="25"/>
      <c r="U30" s="24"/>
      <c r="V30" s="36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2:44" ht="6" customHeight="1" x14ac:dyDescent="0.25">
      <c r="B31" s="42"/>
      <c r="C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V31" s="23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2:44" x14ac:dyDescent="0.25">
      <c r="U32" s="24"/>
    </row>
    <row r="33" spans="15:21" ht="16.5" x14ac:dyDescent="0.3">
      <c r="O33" s="27"/>
      <c r="P33" s="23"/>
      <c r="Q33" s="23"/>
      <c r="R33" s="23"/>
      <c r="S33" s="24"/>
      <c r="T33" s="25"/>
      <c r="U33" s="22"/>
    </row>
    <row r="34" spans="15:21" ht="16.5" x14ac:dyDescent="0.3">
      <c r="O34" s="20"/>
      <c r="P34" s="20"/>
      <c r="Q34" s="20"/>
      <c r="R34" s="20"/>
      <c r="S34" s="22"/>
      <c r="T34" s="21"/>
      <c r="U34" s="22"/>
    </row>
    <row r="35" spans="15:21" ht="16.5" x14ac:dyDescent="0.3">
      <c r="O35" s="20"/>
      <c r="P35" s="20"/>
      <c r="Q35" s="20"/>
      <c r="R35" s="20"/>
      <c r="S35" s="22"/>
      <c r="T35" s="21"/>
      <c r="U35" s="22"/>
    </row>
    <row r="36" spans="15:21" ht="16.5" x14ac:dyDescent="0.3">
      <c r="O36" s="20"/>
      <c r="P36" s="20"/>
      <c r="Q36" s="20"/>
      <c r="R36" s="20"/>
      <c r="S36" s="22"/>
      <c r="T36" s="21"/>
      <c r="U36" s="22"/>
    </row>
    <row r="37" spans="15:21" ht="16.5" x14ac:dyDescent="0.3">
      <c r="O37" s="20"/>
      <c r="P37" s="20"/>
      <c r="Q37" s="20"/>
      <c r="R37" s="20"/>
      <c r="S37" s="22"/>
      <c r="T37" s="21"/>
      <c r="U37" s="22"/>
    </row>
    <row r="38" spans="15:21" ht="16.5" x14ac:dyDescent="0.3">
      <c r="O38" s="20"/>
      <c r="P38" s="20"/>
      <c r="Q38" s="20"/>
      <c r="R38" s="20"/>
      <c r="S38" s="22"/>
      <c r="T38" s="21"/>
      <c r="U38" s="22"/>
    </row>
    <row r="39" spans="15:21" ht="16.5" x14ac:dyDescent="0.3">
      <c r="O39" s="20"/>
      <c r="P39" s="20"/>
      <c r="Q39" s="20"/>
      <c r="R39" s="20"/>
      <c r="S39" s="22"/>
      <c r="T39" s="21"/>
      <c r="U39" s="22"/>
    </row>
    <row r="40" spans="15:21" ht="16.5" x14ac:dyDescent="0.3">
      <c r="O40" s="20"/>
      <c r="P40" s="20"/>
      <c r="Q40" s="20"/>
      <c r="R40" s="20"/>
      <c r="S40" s="30"/>
      <c r="T40" s="17"/>
      <c r="U40" s="30"/>
    </row>
  </sheetData>
  <mergeCells count="2">
    <mergeCell ref="B4:E4"/>
    <mergeCell ref="J5:Q5"/>
  </mergeCells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Footer xml:space="preserve">&amp;L&amp;"Century Gothic,Standard"&amp;10Seite &amp;P von &amp;P
&amp;"Century Gothic,Fett"&amp;K00B0F0UWP 1 2026&amp;C&amp;G&amp;R&amp;"Century Gothic,Fett"&amp;10&amp;K00B0F0Praxishilfe 1/4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1AB5-B56E-4258-82F2-7614E3EF1CB8}">
  <dimension ref="A1"/>
  <sheetViews>
    <sheetView workbookViewId="0">
      <selection activeCell="E33" sqref="E33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68"/>
  <sheetViews>
    <sheetView view="pageLayout" topLeftCell="A4" zoomScale="85" zoomScaleNormal="70" zoomScalePageLayoutView="85" workbookViewId="0">
      <selection activeCell="S18" sqref="S18"/>
    </sheetView>
  </sheetViews>
  <sheetFormatPr baseColWidth="10" defaultColWidth="11.42578125" defaultRowHeight="15" x14ac:dyDescent="0.25"/>
  <cols>
    <col min="1" max="1" width="14" style="14" customWidth="1"/>
    <col min="2" max="2" width="11.42578125" style="14"/>
    <col min="3" max="4" width="4.7109375" style="14" customWidth="1"/>
    <col min="5" max="5" width="12.28515625" style="14" customWidth="1"/>
    <col min="6" max="6" width="2.85546875" style="14" customWidth="1"/>
    <col min="7" max="7" width="14.5703125" style="14" customWidth="1"/>
    <col min="8" max="8" width="7.5703125" style="14" customWidth="1"/>
    <col min="9" max="9" width="17.42578125" style="14" customWidth="1"/>
    <col min="10" max="10" width="4.5703125" style="14" customWidth="1"/>
    <col min="11" max="11" width="4.42578125" style="14" customWidth="1"/>
    <col min="12" max="13" width="4.7109375" style="14" customWidth="1"/>
    <col min="14" max="14" width="12.28515625" style="14" bestFit="1" customWidth="1"/>
    <col min="15" max="15" width="11.42578125" style="14"/>
    <col min="16" max="16" width="17.42578125" style="14" customWidth="1"/>
    <col min="17" max="17" width="3.28515625" style="42" customWidth="1"/>
    <col min="18" max="18" width="20.7109375" style="14" customWidth="1"/>
    <col min="19" max="19" width="14" style="14" customWidth="1"/>
    <col min="20" max="21" width="11.42578125" style="14" customWidth="1"/>
    <col min="22" max="22" width="2.28515625" style="14" customWidth="1"/>
    <col min="23" max="29" width="11.42578125" style="14" customWidth="1"/>
    <col min="30" max="30" width="4.140625" style="14" customWidth="1"/>
    <col min="31" max="31" width="11.42578125" style="14" customWidth="1"/>
    <col min="32" max="32" width="5.5703125" style="14" customWidth="1"/>
    <col min="33" max="35" width="11.42578125" style="14" customWidth="1"/>
    <col min="36" max="36" width="4.140625" style="14" customWidth="1"/>
    <col min="37" max="37" width="7.85546875" style="14" customWidth="1"/>
    <col min="38" max="38" width="12" style="14" customWidth="1"/>
    <col min="39" max="39" width="17" style="14" customWidth="1"/>
    <col min="40" max="40" width="11.5703125" style="14" customWidth="1"/>
    <col min="41" max="16384" width="11.42578125" style="14"/>
  </cols>
  <sheetData>
    <row r="1" spans="1:41" customFormat="1" ht="38.25" customHeight="1" x14ac:dyDescent="0.25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2"/>
      <c r="S1" s="2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</row>
    <row r="2" spans="1:4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1"/>
      <c r="S2" s="51"/>
      <c r="T2" s="51"/>
      <c r="U2" s="4"/>
      <c r="V2" s="4"/>
      <c r="W2" s="4"/>
      <c r="X2" s="4"/>
      <c r="Y2" s="4"/>
      <c r="Z2" s="4"/>
      <c r="AA2" s="4"/>
      <c r="AB2" s="4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 ht="16.5" customHeight="1" x14ac:dyDescent="0.3">
      <c r="A3" s="53" t="s">
        <v>0</v>
      </c>
      <c r="B3" s="53"/>
      <c r="C3" s="54"/>
      <c r="D3" s="55" t="s">
        <v>1</v>
      </c>
      <c r="E3" s="56" t="s">
        <v>83</v>
      </c>
      <c r="F3" s="56"/>
      <c r="G3" s="56"/>
      <c r="H3" s="56"/>
      <c r="I3" s="56"/>
      <c r="J3" s="56"/>
      <c r="K3" s="56"/>
      <c r="L3" s="56"/>
      <c r="M3" s="56"/>
      <c r="N3" s="57"/>
      <c r="O3" s="57"/>
      <c r="P3" s="57"/>
      <c r="Q3" s="57"/>
      <c r="R3" s="57"/>
      <c r="S3" s="56"/>
      <c r="T3" s="56"/>
      <c r="U3" s="58"/>
      <c r="V3" s="58"/>
      <c r="W3" s="58"/>
      <c r="X3" s="58"/>
      <c r="Y3" s="58"/>
      <c r="Z3" s="58"/>
      <c r="AA3" s="58"/>
      <c r="AB3" s="58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1" ht="8.25" customHeight="1" x14ac:dyDescent="0.3">
      <c r="A4" s="53"/>
      <c r="B4" s="53"/>
      <c r="C4" s="54"/>
      <c r="D4" s="55"/>
      <c r="E4" s="56"/>
      <c r="F4" s="56"/>
      <c r="G4" s="56"/>
      <c r="H4" s="56"/>
      <c r="I4" s="56"/>
      <c r="J4" s="56"/>
      <c r="K4" s="56"/>
      <c r="L4" s="56"/>
      <c r="M4" s="56"/>
      <c r="N4" s="57"/>
      <c r="O4" s="57"/>
      <c r="P4" s="57"/>
      <c r="Q4" s="57"/>
      <c r="R4" s="57"/>
      <c r="S4" s="56"/>
      <c r="T4" s="56"/>
      <c r="U4" s="58"/>
      <c r="V4" s="58"/>
      <c r="W4" s="58"/>
      <c r="X4" s="58"/>
      <c r="Y4" s="58"/>
      <c r="Z4" s="58"/>
      <c r="AA4" s="58"/>
      <c r="AB4" s="58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pans="1:41" ht="16.5" customHeight="1" x14ac:dyDescent="0.3">
      <c r="A5" s="59"/>
      <c r="B5" s="56"/>
      <c r="C5" s="56"/>
      <c r="D5" s="55" t="s">
        <v>1</v>
      </c>
      <c r="E5" s="58" t="s">
        <v>2</v>
      </c>
      <c r="F5" s="56"/>
      <c r="G5" s="56"/>
      <c r="H5" s="56"/>
      <c r="I5" s="56"/>
      <c r="J5" s="56"/>
      <c r="K5" s="56"/>
      <c r="L5" s="56"/>
      <c r="M5" s="56"/>
      <c r="N5" s="57"/>
      <c r="O5" s="57"/>
      <c r="P5" s="57"/>
      <c r="Q5" s="57"/>
      <c r="R5" s="57"/>
      <c r="S5" s="56"/>
      <c r="T5" s="56"/>
      <c r="U5" s="58"/>
      <c r="V5" s="58"/>
      <c r="W5" s="58"/>
      <c r="X5" s="58"/>
      <c r="Y5" s="58"/>
      <c r="Z5" s="58"/>
      <c r="AA5" s="58"/>
      <c r="AB5" s="58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pans="1:41" ht="16.5" customHeight="1" x14ac:dyDescent="0.3">
      <c r="A6" s="59"/>
      <c r="B6" s="56"/>
      <c r="C6" s="56"/>
      <c r="D6" s="55" t="s">
        <v>1</v>
      </c>
      <c r="E6" s="56" t="s">
        <v>3</v>
      </c>
      <c r="F6" s="56"/>
      <c r="G6" s="56"/>
      <c r="H6" s="56"/>
      <c r="I6" s="56"/>
      <c r="J6" s="56"/>
      <c r="K6" s="56"/>
      <c r="L6" s="56"/>
      <c r="M6" s="56"/>
      <c r="N6" s="57"/>
      <c r="O6" s="57"/>
      <c r="P6" s="57"/>
      <c r="Q6" s="57"/>
      <c r="R6" s="57"/>
      <c r="S6" s="56"/>
      <c r="T6" s="56"/>
      <c r="U6" s="58"/>
      <c r="V6" s="58"/>
      <c r="W6" s="58"/>
      <c r="X6" s="58"/>
      <c r="Y6" s="58"/>
      <c r="Z6" s="58"/>
      <c r="AA6" s="58"/>
      <c r="AB6" s="58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pans="1:41" ht="16.5" customHeight="1" x14ac:dyDescent="0.3">
      <c r="A7" s="51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  <c r="O7" s="57"/>
      <c r="P7" s="57"/>
      <c r="Q7" s="57"/>
      <c r="R7" s="3"/>
      <c r="S7" s="56"/>
      <c r="T7" s="56"/>
      <c r="U7" s="58"/>
      <c r="V7" s="58"/>
      <c r="W7" s="58"/>
      <c r="X7" s="58"/>
      <c r="Y7" s="58"/>
      <c r="Z7" s="58"/>
      <c r="AA7" s="58"/>
      <c r="AB7" s="58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</row>
    <row r="8" spans="1:41" ht="8.25" customHeight="1" x14ac:dyDescent="0.3">
      <c r="A8" s="51"/>
      <c r="B8" s="60"/>
      <c r="C8" s="56"/>
      <c r="D8" s="56"/>
      <c r="E8" s="60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6"/>
      <c r="T8" s="56"/>
      <c r="U8" s="58"/>
      <c r="V8" s="58"/>
      <c r="W8" s="58"/>
      <c r="X8" s="58"/>
      <c r="Y8" s="58"/>
      <c r="Z8" s="58"/>
      <c r="AA8" s="58"/>
      <c r="AB8" s="58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</row>
    <row r="9" spans="1:41" ht="16.5" customHeight="1" x14ac:dyDescent="0.3">
      <c r="A9" s="51"/>
      <c r="B9" s="60"/>
      <c r="C9" s="61"/>
      <c r="D9" s="55" t="s">
        <v>1</v>
      </c>
      <c r="E9" s="62" t="s">
        <v>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6"/>
      <c r="T9" s="56"/>
      <c r="U9" s="58"/>
      <c r="V9" s="58"/>
      <c r="W9" s="58"/>
      <c r="X9" s="58"/>
      <c r="Y9" s="58"/>
      <c r="Z9" s="58"/>
      <c r="AA9" s="58"/>
      <c r="AB9" s="58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</row>
    <row r="10" spans="1:41" ht="16.5" customHeight="1" x14ac:dyDescent="0.3">
      <c r="A10" s="51"/>
      <c r="B10" s="60"/>
      <c r="C10" s="56"/>
      <c r="D10" s="55"/>
      <c r="E10" s="61" t="s">
        <v>5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8"/>
      <c r="V10" s="58"/>
      <c r="W10" s="58"/>
      <c r="X10" s="58"/>
      <c r="Y10" s="58"/>
      <c r="Z10" s="58"/>
      <c r="AA10" s="58"/>
      <c r="AB10" s="58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pans="1:41" ht="16.5" customHeight="1" x14ac:dyDescent="0.3">
      <c r="A11" s="51"/>
      <c r="B11" s="60"/>
      <c r="C11" s="56"/>
      <c r="D11" s="56"/>
      <c r="E11" s="61" t="s">
        <v>6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8"/>
      <c r="V11" s="58"/>
      <c r="W11" s="58"/>
      <c r="X11" s="58"/>
      <c r="Y11" s="58"/>
      <c r="Z11" s="58"/>
      <c r="AA11" s="58"/>
      <c r="AB11" s="58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pans="1:41" ht="16.5" customHeight="1" x14ac:dyDescent="0.3">
      <c r="A12" s="51"/>
      <c r="B12" s="60"/>
      <c r="C12" s="56"/>
      <c r="D12" s="56"/>
      <c r="E12" s="61"/>
      <c r="F12" s="61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8"/>
      <c r="V12" s="58"/>
      <c r="W12" s="58"/>
      <c r="X12" s="58"/>
      <c r="Y12" s="58"/>
      <c r="Z12" s="58"/>
      <c r="AA12" s="58"/>
      <c r="AB12" s="58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pans="1:41" ht="16.5" x14ac:dyDescent="0.3">
      <c r="A13" s="51"/>
      <c r="B13" s="60"/>
      <c r="C13" s="56"/>
      <c r="D13" s="56"/>
      <c r="E13" s="60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63"/>
      <c r="R13" s="56"/>
      <c r="S13" s="56"/>
      <c r="T13" s="56"/>
      <c r="U13" s="58"/>
      <c r="V13" s="58"/>
      <c r="W13" s="58"/>
      <c r="X13" s="58"/>
      <c r="Y13" s="58"/>
      <c r="Z13" s="58"/>
      <c r="AA13" s="58"/>
      <c r="AB13" s="58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1:41" ht="17.25" x14ac:dyDescent="0.3">
      <c r="A14" s="51"/>
      <c r="B14" s="53" t="s">
        <v>7</v>
      </c>
      <c r="C14" s="56"/>
      <c r="D14" s="56"/>
      <c r="E14" s="60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63"/>
      <c r="R14" s="56"/>
      <c r="S14" s="64"/>
      <c r="T14" s="56"/>
      <c r="U14" s="58"/>
      <c r="V14" s="58"/>
      <c r="W14" s="58"/>
      <c r="X14" s="58"/>
      <c r="Y14" s="58"/>
      <c r="Z14" s="58"/>
      <c r="AA14" s="58"/>
      <c r="AB14" s="58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1:41" ht="12.75" customHeight="1" x14ac:dyDescent="0.25">
      <c r="A15" s="51"/>
      <c r="B15" s="151" t="s">
        <v>8</v>
      </c>
      <c r="C15" s="151"/>
      <c r="D15" s="1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51"/>
      <c r="S15" s="65"/>
      <c r="T15" s="51"/>
      <c r="U15" s="4"/>
      <c r="V15" s="4"/>
      <c r="W15" s="4"/>
      <c r="X15" s="4"/>
      <c r="Y15" s="4"/>
      <c r="Z15" s="4"/>
      <c r="AA15" s="4"/>
      <c r="AB15" s="4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 ht="19.5" customHeight="1" x14ac:dyDescent="0.3">
      <c r="A16" s="66"/>
      <c r="B16" s="6" t="s">
        <v>9</v>
      </c>
      <c r="C16" s="6"/>
      <c r="D16" s="7"/>
      <c r="E16" s="7"/>
      <c r="F16" s="7"/>
      <c r="G16" s="7"/>
      <c r="H16" s="7"/>
      <c r="I16" s="150" t="s">
        <v>84</v>
      </c>
      <c r="J16" s="150"/>
      <c r="K16" s="150"/>
      <c r="L16" s="150"/>
      <c r="M16" s="150"/>
      <c r="N16" s="150"/>
      <c r="O16" s="7"/>
      <c r="P16" s="7"/>
      <c r="Q16" s="10"/>
      <c r="R16" s="8" t="s">
        <v>10</v>
      </c>
      <c r="S16" s="67"/>
      <c r="T16" s="51"/>
      <c r="U16" s="4"/>
      <c r="V16" s="4"/>
      <c r="W16" s="4"/>
      <c r="X16" s="4"/>
      <c r="Y16" s="4"/>
      <c r="Z16" s="4"/>
      <c r="AA16" s="4"/>
      <c r="AB16" s="4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ht="9.75" customHeight="1" x14ac:dyDescent="0.3">
      <c r="A17" s="66"/>
      <c r="B17" s="68"/>
      <c r="C17" s="68"/>
      <c r="D17" s="66"/>
      <c r="E17" s="66"/>
      <c r="F17" s="66"/>
      <c r="G17" s="66"/>
      <c r="H17" s="66"/>
      <c r="I17" s="66"/>
      <c r="J17" s="69"/>
      <c r="K17" s="66"/>
      <c r="L17" s="66"/>
      <c r="M17" s="66"/>
      <c r="N17" s="66"/>
      <c r="O17" s="66"/>
      <c r="P17" s="66"/>
      <c r="Q17" s="70"/>
      <c r="R17" s="71"/>
      <c r="S17" s="70"/>
      <c r="T17" s="51"/>
      <c r="U17" s="4"/>
      <c r="V17" s="4"/>
      <c r="W17" s="4"/>
      <c r="X17" s="4"/>
      <c r="Y17" s="4"/>
      <c r="Z17" s="4"/>
      <c r="AA17" s="4"/>
      <c r="AB17" s="4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ht="16.5" x14ac:dyDescent="0.3">
      <c r="A18" s="51"/>
      <c r="B18" s="72" t="s">
        <v>11</v>
      </c>
      <c r="C18" s="72"/>
      <c r="D18" s="72"/>
      <c r="E18" s="72"/>
      <c r="F18" s="72"/>
      <c r="G18" s="72"/>
      <c r="H18" s="73"/>
      <c r="I18" s="74"/>
      <c r="J18" s="75"/>
      <c r="K18" s="74"/>
      <c r="L18" s="72" t="s">
        <v>12</v>
      </c>
      <c r="M18" s="72"/>
      <c r="N18" s="72"/>
      <c r="O18" s="72"/>
      <c r="P18" s="56"/>
      <c r="Q18" s="63"/>
      <c r="R18" s="76"/>
      <c r="S18" s="51"/>
      <c r="T18" s="51"/>
      <c r="U18" s="4"/>
      <c r="V18" s="4"/>
      <c r="W18" s="4"/>
      <c r="X18" s="4"/>
      <c r="Y18" s="4"/>
      <c r="Z18" s="4"/>
      <c r="AA18" s="4"/>
      <c r="AB18" s="4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ht="16.5" x14ac:dyDescent="0.3">
      <c r="A19" s="51"/>
      <c r="B19" s="56" t="s">
        <v>13</v>
      </c>
      <c r="C19" s="57"/>
      <c r="D19" s="57"/>
      <c r="E19" s="57"/>
      <c r="F19" s="57"/>
      <c r="G19" s="77"/>
      <c r="H19" s="78"/>
      <c r="I19" s="74"/>
      <c r="J19" s="75"/>
      <c r="K19" s="74"/>
      <c r="L19" s="57"/>
      <c r="M19" s="56" t="s">
        <v>14</v>
      </c>
      <c r="N19" s="56"/>
      <c r="O19" s="56"/>
      <c r="P19" s="76">
        <v>100000</v>
      </c>
      <c r="Q19" s="63"/>
      <c r="R19" s="76"/>
      <c r="S19" s="79"/>
      <c r="T19" s="51"/>
      <c r="U19" s="4"/>
      <c r="V19" s="4"/>
      <c r="W19" s="4"/>
      <c r="X19" s="4"/>
      <c r="Y19" s="4"/>
      <c r="Z19" s="4"/>
      <c r="AA19" s="4"/>
      <c r="AB19" s="4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ht="16.5" x14ac:dyDescent="0.3">
      <c r="A20" s="51"/>
      <c r="B20" s="56"/>
      <c r="C20" s="56" t="s">
        <v>15</v>
      </c>
      <c r="D20" s="57"/>
      <c r="E20" s="57"/>
      <c r="F20" s="57"/>
      <c r="G20" s="76">
        <v>100000</v>
      </c>
      <c r="H20" s="80"/>
      <c r="I20" s="74"/>
      <c r="J20" s="75"/>
      <c r="K20" s="74"/>
      <c r="L20" s="81"/>
      <c r="M20" s="56" t="s">
        <v>16</v>
      </c>
      <c r="N20" s="56"/>
      <c r="O20" s="56"/>
      <c r="P20" s="76">
        <v>223700</v>
      </c>
      <c r="Q20" s="63"/>
      <c r="R20" s="76"/>
      <c r="S20" s="79"/>
      <c r="T20" s="51"/>
      <c r="U20" s="4"/>
      <c r="V20" s="4"/>
      <c r="W20" s="4"/>
      <c r="X20" s="4"/>
      <c r="Y20" s="4"/>
      <c r="Z20" s="4"/>
      <c r="AA20" s="4"/>
      <c r="AB20" s="4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1:41" ht="16.5" x14ac:dyDescent="0.3">
      <c r="A21" s="51"/>
      <c r="B21" s="56"/>
      <c r="C21" s="57"/>
      <c r="D21" s="57"/>
      <c r="E21" s="57"/>
      <c r="F21" s="57"/>
      <c r="G21" s="76"/>
      <c r="H21" s="63"/>
      <c r="I21" s="74"/>
      <c r="J21" s="75"/>
      <c r="K21" s="74"/>
      <c r="L21" s="56"/>
      <c r="M21" s="56" t="s">
        <v>17</v>
      </c>
      <c r="N21" s="56"/>
      <c r="O21" s="56"/>
      <c r="P21" s="76">
        <f>-250700</f>
        <v>-250700</v>
      </c>
      <c r="Q21" s="63"/>
      <c r="R21" s="76"/>
      <c r="S21" s="73"/>
      <c r="T21" s="51"/>
      <c r="U21" s="4"/>
      <c r="V21" s="4"/>
      <c r="W21" s="4"/>
      <c r="X21" s="4"/>
      <c r="Y21" s="4"/>
      <c r="Z21" s="4"/>
      <c r="AA21" s="4"/>
      <c r="AB21" s="4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1:41" ht="16.5" x14ac:dyDescent="0.3">
      <c r="A22" s="51"/>
      <c r="B22" s="56" t="s">
        <v>18</v>
      </c>
      <c r="C22" s="57"/>
      <c r="D22" s="57"/>
      <c r="E22" s="57"/>
      <c r="F22" s="57"/>
      <c r="G22" s="76"/>
      <c r="H22" s="63"/>
      <c r="I22" s="74"/>
      <c r="J22" s="75"/>
      <c r="K22" s="74"/>
      <c r="L22" s="57"/>
      <c r="M22" s="56"/>
      <c r="N22" s="56"/>
      <c r="O22" s="56"/>
      <c r="P22" s="76"/>
      <c r="Q22" s="63"/>
      <c r="R22" s="76"/>
      <c r="S22" s="79"/>
      <c r="T22" s="51"/>
      <c r="U22" s="4"/>
      <c r="V22" s="4"/>
      <c r="W22" s="4"/>
      <c r="X22" s="4"/>
      <c r="Y22" s="4"/>
      <c r="Z22" s="4"/>
      <c r="AA22" s="4"/>
      <c r="AB22" s="4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ht="16.5" x14ac:dyDescent="0.3">
      <c r="A23" s="51"/>
      <c r="B23" s="56"/>
      <c r="C23" s="56" t="s">
        <v>19</v>
      </c>
      <c r="D23" s="57"/>
      <c r="E23" s="57"/>
      <c r="F23" s="57"/>
      <c r="G23" s="76">
        <v>50000</v>
      </c>
      <c r="H23" s="80"/>
      <c r="I23" s="82"/>
      <c r="J23" s="75"/>
      <c r="K23" s="74"/>
      <c r="L23" s="81"/>
      <c r="M23" s="83"/>
      <c r="N23" s="83"/>
      <c r="O23" s="83"/>
      <c r="P23" s="76"/>
      <c r="Q23" s="78"/>
      <c r="R23" s="76"/>
      <c r="S23" s="79"/>
      <c r="T23" s="51"/>
      <c r="U23" s="4"/>
      <c r="V23" s="4"/>
      <c r="W23" s="4"/>
      <c r="X23" s="4"/>
      <c r="Y23" s="4"/>
      <c r="Z23" s="4"/>
      <c r="AA23" s="4"/>
      <c r="AB23" s="4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1" ht="17.25" thickBot="1" x14ac:dyDescent="0.35">
      <c r="A24" s="51"/>
      <c r="B24" s="56"/>
      <c r="C24" s="56" t="s">
        <v>20</v>
      </c>
      <c r="D24" s="57"/>
      <c r="E24" s="57"/>
      <c r="F24" s="57"/>
      <c r="G24" s="76">
        <v>200000</v>
      </c>
      <c r="H24" s="80"/>
      <c r="I24" s="82"/>
      <c r="J24" s="75"/>
      <c r="K24" s="74"/>
      <c r="L24" s="56"/>
      <c r="M24" s="83"/>
      <c r="N24" s="83"/>
      <c r="O24" s="83"/>
      <c r="P24" s="84">
        <f>+SUM(P19:P21)</f>
        <v>73000</v>
      </c>
      <c r="Q24" s="63"/>
      <c r="R24" s="76">
        <f>+P24</f>
        <v>73000</v>
      </c>
      <c r="S24" s="79"/>
      <c r="T24" s="51"/>
      <c r="U24" s="4"/>
      <c r="V24" s="4"/>
      <c r="W24" s="4"/>
      <c r="X24" s="4"/>
      <c r="Y24" s="4"/>
      <c r="Z24" s="4"/>
      <c r="AA24" s="4"/>
      <c r="AB24" s="4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7.25" thickBot="1" x14ac:dyDescent="0.35">
      <c r="A25" s="51"/>
      <c r="B25" s="56"/>
      <c r="C25" s="56" t="s">
        <v>21</v>
      </c>
      <c r="D25" s="57"/>
      <c r="E25" s="57"/>
      <c r="F25" s="57"/>
      <c r="G25" s="85">
        <v>25250</v>
      </c>
      <c r="H25" s="79"/>
      <c r="I25" s="84">
        <f>SUM(G20:G25)</f>
        <v>375250</v>
      </c>
      <c r="J25" s="86"/>
      <c r="K25" s="84"/>
      <c r="L25" s="56"/>
      <c r="M25" s="56"/>
      <c r="N25" s="56"/>
      <c r="O25" s="56"/>
      <c r="P25" s="87"/>
      <c r="Q25" s="63"/>
      <c r="R25" s="76"/>
      <c r="S25" s="63"/>
      <c r="T25" s="51"/>
      <c r="U25" s="4"/>
      <c r="V25" s="4"/>
      <c r="W25" s="4"/>
      <c r="X25" s="4"/>
      <c r="Y25" s="4"/>
      <c r="Z25" s="4"/>
      <c r="AA25" s="4"/>
      <c r="AB25" s="4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6.5" x14ac:dyDescent="0.3">
      <c r="A26" s="51"/>
      <c r="B26" s="56"/>
      <c r="C26" s="57"/>
      <c r="D26" s="57"/>
      <c r="E26" s="57"/>
      <c r="F26" s="57"/>
      <c r="G26" s="77"/>
      <c r="H26" s="78"/>
      <c r="I26" s="84"/>
      <c r="J26" s="86"/>
      <c r="K26" s="84"/>
      <c r="L26" s="81" t="s">
        <v>22</v>
      </c>
      <c r="M26" s="57"/>
      <c r="N26" s="57"/>
      <c r="O26" s="57"/>
      <c r="P26" s="77"/>
      <c r="Q26" s="77"/>
      <c r="R26" s="76"/>
      <c r="S26" s="63"/>
      <c r="T26" s="51"/>
      <c r="U26" s="4"/>
      <c r="V26" s="4"/>
      <c r="W26" s="4"/>
      <c r="X26" s="4"/>
      <c r="Y26" s="4"/>
      <c r="Z26" s="4"/>
      <c r="AA26" s="4"/>
      <c r="AB26" s="4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6.5" x14ac:dyDescent="0.3">
      <c r="A27" s="51"/>
      <c r="B27" s="81" t="s">
        <v>23</v>
      </c>
      <c r="C27" s="56"/>
      <c r="D27" s="56"/>
      <c r="E27" s="56"/>
      <c r="F27" s="57"/>
      <c r="G27" s="77"/>
      <c r="H27" s="78"/>
      <c r="I27" s="84"/>
      <c r="J27" s="86"/>
      <c r="K27" s="84"/>
      <c r="L27" s="57"/>
      <c r="M27" s="56" t="s">
        <v>24</v>
      </c>
      <c r="N27" s="56"/>
      <c r="O27" s="56"/>
      <c r="P27" s="76"/>
      <c r="Q27" s="76"/>
      <c r="R27" s="76">
        <v>350000</v>
      </c>
      <c r="S27" s="63"/>
      <c r="T27" s="51"/>
      <c r="U27" s="4"/>
      <c r="V27" s="4"/>
      <c r="W27" s="4"/>
      <c r="X27" s="4"/>
      <c r="Y27" s="4"/>
      <c r="Z27" s="4"/>
      <c r="AA27" s="4"/>
      <c r="AB27" s="4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6.5" x14ac:dyDescent="0.3">
      <c r="A28" s="51"/>
      <c r="B28" s="56"/>
      <c r="C28" s="56" t="s">
        <v>25</v>
      </c>
      <c r="D28" s="56"/>
      <c r="E28" s="56"/>
      <c r="F28" s="57"/>
      <c r="G28" s="76">
        <v>1560000</v>
      </c>
      <c r="H28" s="63"/>
      <c r="I28" s="84"/>
      <c r="J28" s="86"/>
      <c r="K28" s="84"/>
      <c r="L28" s="56"/>
      <c r="M28" s="56"/>
      <c r="N28" s="56"/>
      <c r="O28" s="56"/>
      <c r="P28" s="76"/>
      <c r="Q28" s="63"/>
      <c r="R28" s="76"/>
      <c r="S28" s="63"/>
      <c r="T28" s="51"/>
      <c r="U28" s="4"/>
      <c r="V28" s="4"/>
      <c r="W28" s="4"/>
      <c r="X28" s="4"/>
      <c r="Y28" s="4"/>
      <c r="Z28" s="4"/>
      <c r="AA28" s="4"/>
      <c r="AB28" s="4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6.5" x14ac:dyDescent="0.3">
      <c r="A29" s="51"/>
      <c r="B29" s="56"/>
      <c r="C29" s="56" t="s">
        <v>26</v>
      </c>
      <c r="D29" s="56"/>
      <c r="E29" s="56"/>
      <c r="F29" s="57"/>
      <c r="G29" s="76">
        <v>360000</v>
      </c>
      <c r="H29" s="88"/>
      <c r="I29" s="82"/>
      <c r="J29" s="86"/>
      <c r="K29" s="84"/>
      <c r="L29" s="81" t="s">
        <v>27</v>
      </c>
      <c r="M29" s="57"/>
      <c r="N29" s="57"/>
      <c r="O29" s="57"/>
      <c r="P29" s="77"/>
      <c r="Q29" s="77"/>
      <c r="R29" s="76"/>
      <c r="S29" s="63"/>
      <c r="T29" s="51"/>
      <c r="U29" s="4"/>
      <c r="V29" s="4"/>
      <c r="W29" s="4"/>
      <c r="X29" s="4"/>
      <c r="Y29" s="4"/>
      <c r="Z29" s="4"/>
      <c r="AA29" s="4"/>
      <c r="AB29" s="4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16.5" x14ac:dyDescent="0.3">
      <c r="A30" s="51"/>
      <c r="B30" s="56"/>
      <c r="C30" s="56" t="s">
        <v>28</v>
      </c>
      <c r="D30" s="56"/>
      <c r="E30" s="56"/>
      <c r="F30" s="57"/>
      <c r="G30" s="76">
        <v>170000</v>
      </c>
      <c r="H30" s="63"/>
      <c r="I30" s="84"/>
      <c r="J30" s="86"/>
      <c r="K30" s="84"/>
      <c r="L30" s="57"/>
      <c r="M30" s="56" t="s">
        <v>29</v>
      </c>
      <c r="N30" s="56"/>
      <c r="O30" s="56"/>
      <c r="P30" s="76">
        <v>1500000</v>
      </c>
      <c r="Q30" s="77"/>
      <c r="R30" s="84"/>
      <c r="S30" s="63"/>
      <c r="T30" s="51"/>
      <c r="U30" s="4"/>
      <c r="V30" s="4"/>
      <c r="W30" s="4"/>
      <c r="X30" s="4"/>
      <c r="Y30" s="4"/>
      <c r="Z30" s="4"/>
      <c r="AA30" s="4"/>
      <c r="AB30" s="4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1:41" ht="17.25" thickBot="1" x14ac:dyDescent="0.35">
      <c r="A31" s="51"/>
      <c r="B31" s="56"/>
      <c r="C31" s="56" t="s">
        <v>30</v>
      </c>
      <c r="D31" s="56"/>
      <c r="E31" s="56"/>
      <c r="F31" s="57"/>
      <c r="G31" s="85">
        <v>2750</v>
      </c>
      <c r="H31" s="79"/>
      <c r="I31" s="84">
        <f>SUM(G28:G31)</f>
        <v>2092750</v>
      </c>
      <c r="J31" s="86"/>
      <c r="K31" s="84"/>
      <c r="L31" s="57"/>
      <c r="M31" s="56" t="s">
        <v>31</v>
      </c>
      <c r="N31" s="56"/>
      <c r="O31" s="56"/>
      <c r="P31" s="76">
        <v>400000</v>
      </c>
      <c r="Q31" s="77"/>
      <c r="R31" s="74"/>
      <c r="S31" s="78"/>
      <c r="T31" s="51"/>
      <c r="U31" s="4"/>
      <c r="V31" s="4"/>
      <c r="W31" s="4"/>
      <c r="X31" s="4"/>
      <c r="Y31" s="4"/>
      <c r="Z31" s="4"/>
      <c r="AA31" s="4"/>
      <c r="AB31" s="4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 ht="16.5" x14ac:dyDescent="0.3">
      <c r="A32" s="51"/>
      <c r="B32" s="56"/>
      <c r="C32" s="57"/>
      <c r="D32" s="57"/>
      <c r="E32" s="57"/>
      <c r="F32" s="57"/>
      <c r="G32" s="77"/>
      <c r="H32" s="78"/>
      <c r="I32" s="84"/>
      <c r="J32" s="86"/>
      <c r="K32" s="84"/>
      <c r="L32" s="57"/>
      <c r="M32" s="56" t="s">
        <v>32</v>
      </c>
      <c r="N32" s="56"/>
      <c r="O32" s="56"/>
      <c r="P32" s="76"/>
      <c r="Q32" s="77"/>
      <c r="R32" s="74"/>
      <c r="S32" s="78"/>
      <c r="T32" s="51"/>
      <c r="U32" s="4"/>
      <c r="V32" s="4"/>
      <c r="W32" s="4"/>
      <c r="X32" s="4"/>
      <c r="Y32" s="4"/>
      <c r="Z32" s="4"/>
      <c r="AA32" s="4"/>
      <c r="AB32" s="4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ht="16.5" x14ac:dyDescent="0.3">
      <c r="A33" s="51"/>
      <c r="B33" s="81" t="s">
        <v>33</v>
      </c>
      <c r="C33" s="56"/>
      <c r="D33" s="56"/>
      <c r="E33" s="56"/>
      <c r="F33" s="56"/>
      <c r="G33" s="76"/>
      <c r="H33" s="63"/>
      <c r="I33" s="84">
        <v>25000</v>
      </c>
      <c r="J33" s="88"/>
      <c r="K33" s="89"/>
      <c r="L33" s="57"/>
      <c r="M33" s="56"/>
      <c r="N33" s="56" t="s">
        <v>34</v>
      </c>
      <c r="O33" s="56"/>
      <c r="P33" s="76">
        <v>150000</v>
      </c>
      <c r="Q33" s="77"/>
      <c r="R33" s="74"/>
      <c r="S33" s="78"/>
      <c r="T33" s="51"/>
      <c r="U33" s="4"/>
      <c r="V33" s="4"/>
      <c r="W33" s="4"/>
      <c r="X33" s="4"/>
      <c r="Y33" s="4"/>
      <c r="Z33" s="4"/>
      <c r="AA33" s="4"/>
      <c r="AB33" s="4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1:41" ht="17.25" thickBot="1" x14ac:dyDescent="0.35">
      <c r="A34" s="51"/>
      <c r="B34" s="81"/>
      <c r="C34" s="56"/>
      <c r="D34" s="56"/>
      <c r="E34" s="56"/>
      <c r="F34" s="56"/>
      <c r="G34" s="76"/>
      <c r="H34" s="63"/>
      <c r="I34" s="84"/>
      <c r="J34" s="88"/>
      <c r="K34" s="89"/>
      <c r="L34" s="57"/>
      <c r="M34" s="56"/>
      <c r="N34" s="56" t="s">
        <v>35</v>
      </c>
      <c r="O34" s="56"/>
      <c r="P34" s="85">
        <v>20000</v>
      </c>
      <c r="Q34" s="76"/>
      <c r="R34" s="76">
        <f>+SUM(P30:P34)</f>
        <v>2070000</v>
      </c>
      <c r="S34" s="78"/>
      <c r="T34" s="51"/>
      <c r="U34" s="4"/>
      <c r="V34" s="4"/>
      <c r="W34" s="4"/>
      <c r="X34" s="4"/>
      <c r="Y34" s="4"/>
      <c r="Z34" s="4"/>
      <c r="AA34" s="4"/>
      <c r="AB34" s="4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1:41" ht="16.5" x14ac:dyDescent="0.3">
      <c r="A35" s="51"/>
      <c r="B35" s="56"/>
      <c r="C35" s="56"/>
      <c r="D35" s="56"/>
      <c r="E35" s="56"/>
      <c r="F35" s="56"/>
      <c r="G35" s="76"/>
      <c r="H35" s="63"/>
      <c r="I35" s="87"/>
      <c r="J35" s="86"/>
      <c r="K35" s="84"/>
      <c r="L35" s="57"/>
      <c r="M35" s="57"/>
      <c r="N35" s="57"/>
      <c r="O35" s="57"/>
      <c r="P35" s="77"/>
      <c r="Q35" s="77"/>
      <c r="R35" s="90"/>
      <c r="S35" s="91"/>
      <c r="T35" s="51"/>
      <c r="U35" s="4"/>
      <c r="V35" s="4"/>
      <c r="W35" s="4"/>
      <c r="X35" s="4"/>
      <c r="Y35" s="4"/>
      <c r="Z35" s="4"/>
      <c r="AA35" s="4"/>
      <c r="AB35" s="4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17.25" thickBot="1" x14ac:dyDescent="0.35">
      <c r="A36" s="51"/>
      <c r="B36" s="56"/>
      <c r="C36" s="56"/>
      <c r="D36" s="56"/>
      <c r="E36" s="56"/>
      <c r="F36" s="56"/>
      <c r="G36" s="76"/>
      <c r="H36" s="63"/>
      <c r="I36" s="92">
        <f>SUM(I25:I34)</f>
        <v>2493000</v>
      </c>
      <c r="J36" s="93"/>
      <c r="K36" s="94"/>
      <c r="L36" s="57"/>
      <c r="M36" s="57"/>
      <c r="N36" s="57"/>
      <c r="O36" s="57"/>
      <c r="P36" s="77"/>
      <c r="Q36" s="92"/>
      <c r="R36" s="92">
        <f>+R24+R27+R34</f>
        <v>2493000</v>
      </c>
      <c r="S36" s="91"/>
      <c r="T36" s="51"/>
      <c r="U36" s="4"/>
      <c r="V36" s="4"/>
      <c r="W36" s="4"/>
      <c r="X36" s="4"/>
      <c r="Y36" s="4"/>
      <c r="Z36" s="4"/>
      <c r="AA36" s="4"/>
      <c r="AB36" s="4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1:41" ht="15.75" thickTop="1" x14ac:dyDescent="0.25">
      <c r="A37" s="51"/>
      <c r="B37" s="78"/>
      <c r="C37" s="57"/>
      <c r="D37" s="57"/>
      <c r="E37" s="57"/>
      <c r="F37" s="57"/>
      <c r="G37" s="57"/>
      <c r="H37" s="78"/>
      <c r="I37" s="95"/>
      <c r="J37" s="96"/>
      <c r="K37" s="95"/>
      <c r="L37" s="57"/>
      <c r="M37" s="57"/>
      <c r="N37" s="57"/>
      <c r="O37" s="57"/>
      <c r="P37" s="77"/>
      <c r="Q37" s="78"/>
      <c r="R37" s="77"/>
      <c r="S37" s="91"/>
      <c r="T37" s="51"/>
      <c r="U37" s="4"/>
      <c r="V37" s="4"/>
      <c r="W37" s="4"/>
      <c r="X37" s="4"/>
      <c r="Y37" s="4"/>
      <c r="Z37" s="4"/>
      <c r="AA37" s="4"/>
      <c r="AB37" s="4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1:41" ht="6" customHeight="1" x14ac:dyDescent="0.25">
      <c r="A38" s="51"/>
      <c r="B38" s="52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78"/>
      <c r="R38" s="51"/>
      <c r="S38" s="57"/>
      <c r="T38" s="51"/>
      <c r="U38" s="4"/>
      <c r="V38" s="4"/>
      <c r="W38" s="4"/>
      <c r="X38" s="4"/>
      <c r="Y38" s="4"/>
      <c r="Z38" s="4"/>
      <c r="AA38" s="4"/>
      <c r="AB38" s="4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1:4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77"/>
      <c r="S39" s="51"/>
      <c r="T39" s="51"/>
      <c r="U39" s="51"/>
      <c r="V39" s="51"/>
      <c r="W39" s="51"/>
      <c r="X39" s="51"/>
      <c r="Y39" s="51"/>
      <c r="Z39" s="51"/>
      <c r="AA39" s="51"/>
      <c r="AB39" s="51"/>
    </row>
    <row r="40" spans="1:41" ht="16.5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81"/>
      <c r="M40" s="57"/>
      <c r="N40" s="57"/>
      <c r="O40" s="57"/>
      <c r="P40" s="77"/>
      <c r="Q40" s="78"/>
      <c r="R40" s="76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spans="1:41" ht="16.5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6"/>
      <c r="M41" s="56"/>
      <c r="N41" s="56"/>
      <c r="O41" s="56"/>
      <c r="P41" s="76"/>
      <c r="Q41" s="63"/>
      <c r="R41" s="76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41" ht="16.5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6"/>
      <c r="M42" s="56"/>
      <c r="N42" s="56"/>
      <c r="O42" s="56"/>
      <c r="P42" s="76"/>
      <c r="Q42" s="63"/>
      <c r="R42" s="76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spans="1:41" ht="16.5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6"/>
      <c r="M43" s="56"/>
      <c r="N43" s="56"/>
      <c r="O43" s="56"/>
      <c r="P43" s="76"/>
      <c r="Q43" s="63"/>
      <c r="R43" s="76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41" ht="16.5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6"/>
      <c r="M44" s="56"/>
      <c r="N44" s="56"/>
      <c r="O44" s="56"/>
      <c r="P44" s="76"/>
      <c r="Q44" s="63"/>
      <c r="R44" s="76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spans="1:41" ht="16.5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6"/>
      <c r="M45" s="56"/>
      <c r="N45" s="56"/>
      <c r="O45" s="56"/>
      <c r="P45" s="76"/>
      <c r="Q45" s="63"/>
      <c r="R45" s="76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spans="1:41" ht="16.5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6"/>
      <c r="M46" s="56"/>
      <c r="N46" s="56"/>
      <c r="O46" s="56"/>
      <c r="P46" s="76"/>
      <c r="Q46" s="63"/>
      <c r="R46" s="76"/>
      <c r="S46" s="51"/>
      <c r="T46" s="51"/>
      <c r="U46" s="51"/>
      <c r="V46" s="51"/>
      <c r="W46" s="51"/>
      <c r="X46" s="51"/>
      <c r="Y46" s="51"/>
      <c r="Z46" s="51"/>
      <c r="AA46" s="51"/>
      <c r="AB46" s="51"/>
    </row>
    <row r="47" spans="1:41" ht="16.5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6"/>
      <c r="M47" s="56"/>
      <c r="N47" s="56"/>
      <c r="O47" s="56"/>
      <c r="P47" s="84"/>
      <c r="Q47" s="73"/>
      <c r="R47" s="84"/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spans="1:4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2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1:28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2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28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2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spans="1:28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2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</row>
    <row r="52" spans="1:28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1:28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2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1:28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2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1:28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2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1:28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2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28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2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2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2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28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2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28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28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2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28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2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1:28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spans="1:28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2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spans="1:28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spans="1:28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2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</sheetData>
  <mergeCells count="2">
    <mergeCell ref="B15:D15"/>
    <mergeCell ref="I16:N16"/>
  </mergeCells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 xml:space="preserve">&amp;L&amp;"Century Gothic,Standard"&amp;10Seite 1 von 3&amp;"-,Standard"&amp;11
&amp;"Century Gothic,Fett"&amp;10&amp;K00B0F0UWP 1 2026&amp;C&amp;G&amp;R&amp;"Century Gothic,Fett"&amp;10&amp;K00B0F0Praxishilfe 1/2     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O25"/>
  <sheetViews>
    <sheetView view="pageLayout" topLeftCell="E1" zoomScale="85" zoomScaleNormal="100" zoomScalePageLayoutView="85" workbookViewId="0">
      <selection activeCell="L24" sqref="L24"/>
    </sheetView>
  </sheetViews>
  <sheetFormatPr baseColWidth="10" defaultColWidth="11.42578125" defaultRowHeight="15" x14ac:dyDescent="0.25"/>
  <cols>
    <col min="1" max="1" width="1.42578125" style="99" customWidth="1"/>
    <col min="2" max="2" width="2.28515625" style="99" customWidth="1"/>
    <col min="3" max="3" width="5.85546875" style="118" customWidth="1"/>
    <col min="4" max="7" width="11.42578125" style="99"/>
    <col min="8" max="8" width="9" style="99" customWidth="1"/>
    <col min="9" max="13" width="11.42578125" style="99"/>
    <col min="14" max="14" width="13.28515625" style="99" customWidth="1"/>
    <col min="15" max="15" width="21" style="106" bestFit="1" customWidth="1"/>
    <col min="16" max="16" width="28.28515625" style="99" customWidth="1"/>
    <col min="17" max="16384" width="11.42578125" style="99"/>
  </cols>
  <sheetData>
    <row r="1" spans="1:41" customFormat="1" ht="38.25" customHeight="1" x14ac:dyDescent="0.25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2"/>
      <c r="S1" s="2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</row>
    <row r="2" spans="1:41" s="14" customFormat="1" ht="17.25" customHeight="1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  <c r="R2" s="121"/>
      <c r="S2" s="121"/>
      <c r="T2" s="121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5"/>
    </row>
    <row r="3" spans="1:41" ht="16.5" x14ac:dyDescent="0.25">
      <c r="B3" s="111" t="s">
        <v>1</v>
      </c>
      <c r="C3" s="119" t="s">
        <v>54</v>
      </c>
      <c r="D3" s="100"/>
      <c r="E3" s="100"/>
      <c r="F3" s="100"/>
      <c r="G3" s="100"/>
      <c r="H3" s="100"/>
      <c r="I3" s="100"/>
      <c r="J3" s="100"/>
      <c r="K3" s="100"/>
      <c r="L3" s="112"/>
      <c r="M3" s="112"/>
      <c r="N3" s="112"/>
      <c r="O3" s="101" t="s">
        <v>55</v>
      </c>
    </row>
    <row r="4" spans="1:41" ht="45" x14ac:dyDescent="0.25">
      <c r="B4" s="113"/>
      <c r="C4" s="115" t="s">
        <v>36</v>
      </c>
      <c r="D4" s="102" t="s">
        <v>56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03" t="s">
        <v>57</v>
      </c>
      <c r="P4" s="104" t="s">
        <v>58</v>
      </c>
    </row>
    <row r="5" spans="1:41" ht="16.5" x14ac:dyDescent="0.25">
      <c r="B5" s="113"/>
      <c r="C5" s="115" t="s">
        <v>37</v>
      </c>
      <c r="D5" s="102" t="s">
        <v>59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05"/>
    </row>
    <row r="6" spans="1:41" ht="16.5" x14ac:dyDescent="0.25">
      <c r="B6" s="102"/>
      <c r="C6" s="116"/>
      <c r="D6" s="102" t="s">
        <v>60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06">
        <v>-50000</v>
      </c>
    </row>
    <row r="7" spans="1:41" ht="16.5" x14ac:dyDescent="0.25">
      <c r="B7" s="113"/>
      <c r="C7" s="115" t="s">
        <v>38</v>
      </c>
      <c r="D7" s="102" t="s">
        <v>82</v>
      </c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03" t="s">
        <v>57</v>
      </c>
      <c r="P7" s="152" t="s">
        <v>58</v>
      </c>
    </row>
    <row r="8" spans="1:41" ht="16.5" x14ac:dyDescent="0.25">
      <c r="B8" s="112"/>
      <c r="C8" s="117"/>
      <c r="D8" s="102" t="s">
        <v>61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99"/>
      <c r="P8" s="152"/>
    </row>
    <row r="9" spans="1:41" ht="16.5" x14ac:dyDescent="0.25">
      <c r="B9" s="113"/>
      <c r="C9" s="115" t="s">
        <v>62</v>
      </c>
      <c r="D9" s="102" t="s">
        <v>63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41" ht="16.5" x14ac:dyDescent="0.25">
      <c r="B10" s="113"/>
      <c r="C10" s="115"/>
      <c r="D10" s="102" t="s">
        <v>64</v>
      </c>
      <c r="E10" s="112"/>
      <c r="F10" s="112"/>
      <c r="G10" s="112"/>
      <c r="H10" s="114">
        <f>150000/6</f>
        <v>25000</v>
      </c>
      <c r="I10" s="112" t="s">
        <v>65</v>
      </c>
      <c r="J10" s="112"/>
      <c r="K10" s="112"/>
      <c r="L10" s="112"/>
      <c r="M10" s="112"/>
      <c r="N10" s="112"/>
      <c r="O10" s="103" t="s">
        <v>57</v>
      </c>
    </row>
    <row r="11" spans="1:41" ht="16.5" x14ac:dyDescent="0.25">
      <c r="B11" s="113"/>
      <c r="C11" s="115" t="s">
        <v>49</v>
      </c>
      <c r="D11" s="102" t="s">
        <v>66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99"/>
    </row>
    <row r="12" spans="1:41" ht="16.5" x14ac:dyDescent="0.25">
      <c r="B12" s="112"/>
      <c r="C12" s="117"/>
      <c r="D12" s="102" t="s">
        <v>67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06" t="e">
        <f>-(+'Bilanz unter Abkehr GC'!#REF!-15000-5000)</f>
        <v>#REF!</v>
      </c>
    </row>
    <row r="13" spans="1:41" ht="16.5" x14ac:dyDescent="0.25">
      <c r="B13" s="113"/>
      <c r="C13" s="115" t="s">
        <v>39</v>
      </c>
      <c r="D13" s="102" t="s">
        <v>68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03" t="s">
        <v>57</v>
      </c>
    </row>
    <row r="14" spans="1:41" ht="16.5" x14ac:dyDescent="0.25">
      <c r="B14" s="113"/>
      <c r="C14" s="115" t="s">
        <v>50</v>
      </c>
      <c r="D14" s="102" t="s">
        <v>69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06">
        <f>-5000/10*4</f>
        <v>-2000</v>
      </c>
    </row>
    <row r="15" spans="1:41" ht="16.5" x14ac:dyDescent="0.25">
      <c r="B15" s="113"/>
      <c r="C15" s="115" t="s">
        <v>51</v>
      </c>
      <c r="D15" s="102" t="s">
        <v>70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06" t="e">
        <f>-(+'Bilanz unter Abkehr GC'!#REF!-5000)</f>
        <v>#REF!</v>
      </c>
    </row>
    <row r="16" spans="1:41" ht="16.5" x14ac:dyDescent="0.25">
      <c r="B16" s="113"/>
      <c r="C16" s="115" t="s">
        <v>40</v>
      </c>
      <c r="D16" s="102" t="s">
        <v>71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06">
        <v>-50000</v>
      </c>
    </row>
    <row r="17" spans="2:16" ht="16.5" x14ac:dyDescent="0.25">
      <c r="B17" s="113"/>
      <c r="C17" s="115" t="s">
        <v>41</v>
      </c>
      <c r="D17" s="102" t="s">
        <v>72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06">
        <v>-150000</v>
      </c>
    </row>
    <row r="18" spans="2:16" ht="16.5" x14ac:dyDescent="0.25">
      <c r="B18" s="113"/>
      <c r="C18" s="115" t="s">
        <v>42</v>
      </c>
      <c r="D18" s="102" t="s">
        <v>73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03" t="s">
        <v>57</v>
      </c>
    </row>
    <row r="19" spans="2:16" ht="16.5" x14ac:dyDescent="0.25">
      <c r="B19" s="113"/>
      <c r="C19" s="115"/>
      <c r="D19" s="102" t="s">
        <v>74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spans="2:16" ht="16.5" x14ac:dyDescent="0.25">
      <c r="B20" s="113"/>
      <c r="C20" s="115" t="s">
        <v>43</v>
      </c>
      <c r="D20" s="102" t="s">
        <v>75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06">
        <v>-25000</v>
      </c>
    </row>
    <row r="21" spans="2:16" ht="16.5" x14ac:dyDescent="0.25">
      <c r="B21" s="113"/>
      <c r="C21" s="115" t="s">
        <v>44</v>
      </c>
      <c r="D21" s="102" t="s">
        <v>76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03" t="s">
        <v>57</v>
      </c>
    </row>
    <row r="22" spans="2:16" ht="45" x14ac:dyDescent="0.25">
      <c r="B22" s="112"/>
      <c r="C22" s="117"/>
      <c r="D22" s="102" t="s">
        <v>77</v>
      </c>
      <c r="O22" s="103" t="s">
        <v>57</v>
      </c>
      <c r="P22" s="107" t="s">
        <v>78</v>
      </c>
    </row>
    <row r="23" spans="2:16" ht="16.5" x14ac:dyDescent="0.25">
      <c r="B23" s="112"/>
      <c r="C23" s="117"/>
      <c r="D23" s="102"/>
    </row>
    <row r="24" spans="2:16" ht="30.75" thickBot="1" x14ac:dyDescent="0.3">
      <c r="N24" s="108" t="s">
        <v>79</v>
      </c>
      <c r="O24" s="109" t="e">
        <f>+SUM(O4:O20)</f>
        <v>#REF!</v>
      </c>
      <c r="P24" s="110" t="s">
        <v>80</v>
      </c>
    </row>
    <row r="25" spans="2:16" ht="15.75" thickTop="1" x14ac:dyDescent="0.25"/>
  </sheetData>
  <mergeCells count="1">
    <mergeCell ref="P7:P8"/>
  </mergeCells>
  <pageMargins left="0.70866141732283472" right="0.70866141732283472" top="0.78740157480314965" bottom="0.78740157480314965" header="0.31496062992125984" footer="0.31496062992125984"/>
  <pageSetup paperSize="8" orientation="landscape" r:id="rId1"/>
  <headerFooter>
    <oddFooter>&amp;L&amp;"Century Gothic,Standard"&amp;10Seite 2 von 3
&amp;"Century Gothic,Fett"&amp;K00B0F0UWP 1 2026&amp;C&amp;G&amp;R&amp;"Centur,Fett"&amp;K00B0F0Praxishilfe 1/2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4687ea4e-58a7-4478-8aea-f454ee52516d</BSO999929>
</file>

<file path=customXml/itemProps1.xml><?xml version="1.0" encoding="utf-8"?>
<ds:datastoreItem xmlns:ds="http://schemas.openxmlformats.org/officeDocument/2006/customXml" ds:itemID="{8A1DF828-33DC-4D0D-A4D3-1C32A1C73D05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Bilanz unter Abkehr GC</vt:lpstr>
      <vt:lpstr>Ab hier nicht verwenden</vt:lpstr>
      <vt:lpstr>ÜBERHOLT unter Going Concern</vt:lpstr>
      <vt:lpstr>ÜBERHOLT Würdigung Annahmen </vt:lpstr>
      <vt:lpstr>'Bilanz unter Abkehr GC'!Druckbereich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Rotgeri, Annette - AUDfIT</dc:creator>
  <cp:keywords/>
  <dc:description/>
  <cp:lastModifiedBy>Hirth, Tina - LÖSLE</cp:lastModifiedBy>
  <cp:revision/>
  <cp:lastPrinted>2026-03-19T09:43:29Z</cp:lastPrinted>
  <dcterms:created xsi:type="dcterms:W3CDTF">2025-01-17T12:59:34Z</dcterms:created>
  <dcterms:modified xsi:type="dcterms:W3CDTF">2026-03-24T09:01:40Z</dcterms:modified>
  <cp:category/>
  <cp:contentStatus/>
</cp:coreProperties>
</file>