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UD_610_Reihen\_2025\1._UWP 1\2_Fachlicher Teil\1_Dateien nicht PDF\2_Anlagenband\1_Praxishilfen\"/>
    </mc:Choice>
  </mc:AlternateContent>
  <xr:revisionPtr revIDLastSave="0" documentId="13_ncr:1_{0CD776B1-BC5F-4A95-BF7B-987D9C967F0B}" xr6:coauthVersionLast="36" xr6:coauthVersionMax="36" xr10:uidLastSave="{00000000-0000-0000-0000-000000000000}"/>
  <bookViews>
    <workbookView xWindow="0" yWindow="0" windowWidth="23040" windowHeight="8490" xr2:uid="{260DA3A5-4E5F-4312-8C22-C3BAE20E8423}"/>
  </bookViews>
  <sheets>
    <sheet name="Ü-Status keine Ü" sheetId="1" r:id="rId1"/>
    <sheet name="FAll 1 Ausgangsbilanz" sheetId="3" r:id="rId2"/>
    <sheet name="Ü-STatus mit Ü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6" i="1" l="1"/>
  <c r="R38" i="1"/>
  <c r="P31" i="1"/>
  <c r="P21" i="1"/>
  <c r="P22" i="1" s="1"/>
  <c r="P24" i="1" s="1"/>
  <c r="I38" i="1"/>
  <c r="K49" i="2" l="1"/>
  <c r="I31" i="1"/>
  <c r="I25" i="1"/>
  <c r="H29" i="2"/>
  <c r="H23" i="2"/>
  <c r="M23" i="2"/>
  <c r="N28" i="2" s="1"/>
  <c r="N35" i="2" s="1"/>
  <c r="M24" i="3"/>
  <c r="M14" i="3"/>
  <c r="H35" i="2" l="1"/>
  <c r="N29" i="3"/>
  <c r="H24" i="3"/>
  <c r="H18" i="3"/>
  <c r="M15" i="3"/>
  <c r="M17" i="3" l="1"/>
  <c r="H29" i="3" s="1"/>
  <c r="H31" i="3" s="1"/>
  <c r="N17" i="3" l="1"/>
  <c r="N31" i="3" s="1"/>
</calcChain>
</file>

<file path=xl/sharedStrings.xml><?xml version="1.0" encoding="utf-8"?>
<sst xmlns="http://schemas.openxmlformats.org/spreadsheetml/2006/main" count="143" uniqueCount="76">
  <si>
    <t>Aktiva</t>
  </si>
  <si>
    <t>Passiva</t>
  </si>
  <si>
    <t>Grundstück</t>
  </si>
  <si>
    <t>Gebäude</t>
  </si>
  <si>
    <t>Anlagevermögen</t>
  </si>
  <si>
    <t>Umlaufvermögen</t>
  </si>
  <si>
    <t>Vorräte</t>
  </si>
  <si>
    <t>BGA</t>
  </si>
  <si>
    <t>Forderungen L+L</t>
  </si>
  <si>
    <t>Sonstige VG</t>
  </si>
  <si>
    <t>Flüssige Mittel</t>
  </si>
  <si>
    <t>ARAP</t>
  </si>
  <si>
    <t>nicht durch Eigenkapital</t>
  </si>
  <si>
    <t>gedeckter Fehlbetrag</t>
  </si>
  <si>
    <t>Stammkapital</t>
  </si>
  <si>
    <t>Verlustvortrag</t>
  </si>
  <si>
    <t>Jahresfehlbetrag</t>
  </si>
  <si>
    <t>Zwischensumme</t>
  </si>
  <si>
    <t>Nicht durch Eigenkapital</t>
  </si>
  <si>
    <t>Rückstellungen</t>
  </si>
  <si>
    <t>Software</t>
  </si>
  <si>
    <t>Eigenkapital</t>
  </si>
  <si>
    <t>sonstige Rückstellungen</t>
  </si>
  <si>
    <t>Verbindlichkeiten</t>
  </si>
  <si>
    <t>Verbindlichkeiten ggü. KI</t>
  </si>
  <si>
    <t>Verbindlichkeiten aus L+L</t>
  </si>
  <si>
    <t>Sonstige Verbindlichkeiten</t>
  </si>
  <si>
    <t>Lohn und Gehalt</t>
  </si>
  <si>
    <t>KiSt</t>
  </si>
  <si>
    <t>SV</t>
  </si>
  <si>
    <t>Darlehen ggü Gesell.</t>
  </si>
  <si>
    <t>Sachverhalt:</t>
  </si>
  <si>
    <t xml:space="preserve">Der Wirtschaftsprüfer Pfiffig rät dem Geschäfstführer Wurm der Eiche GmbH, einen Überschuldungsstatus aufzustellen, um zu prüfen, ob eventuell ein  </t>
  </si>
  <si>
    <t>Grund zur Eröffnung einer Insolvenz vorliegt. Wurm beauftragt daraufhin einen Unternehmensberater, einen Überschuldungsstatus aufzustellen.</t>
  </si>
  <si>
    <t>Unternehmensberater Fleißig macht sich sofort an die Arbeit  und erstellt den nachfolgenden Überschuldungsstatus. Dabei hat er die folgenden</t>
  </si>
  <si>
    <t>Annahmen gemacht:</t>
  </si>
  <si>
    <t>▪</t>
  </si>
  <si>
    <t>Herleitung des Eigenkapitals ausgehend von dem aus der letzten Handelsbilanz</t>
  </si>
  <si>
    <t>berücksichtigt.</t>
  </si>
  <si>
    <t xml:space="preserve">Im Rahmen eines drohenden Insolvenzverfahrens ist mit Kosten in Höhe von 50.000,00 € zu rechnen, die er bei den Rückstellungen </t>
  </si>
  <si>
    <t>Wurm ist bereit, bei dem von ihm gegebenen Darlehen einen qualifizierten Rangrücktritt zu erklären.</t>
  </si>
  <si>
    <t xml:space="preserve">    Immaterielle VG</t>
  </si>
  <si>
    <t xml:space="preserve">    Sachanlagevermögen</t>
  </si>
  <si>
    <t>Eigenkapital laut Handelsbilanz</t>
  </si>
  <si>
    <t>Aufdeckung der stillen Reserven im Sachanlagevermögen</t>
  </si>
  <si>
    <t>Berücksichtigung der zusätzlichen Rückstellungen</t>
  </si>
  <si>
    <t>Berücksichtigung des Rangrücktritts</t>
  </si>
  <si>
    <t>Variante 2:</t>
  </si>
  <si>
    <t>Die Software ist unternehmensindividuell erstellt und könnte nicht verkauft werden.</t>
  </si>
  <si>
    <t>Außerachtlassung der Software</t>
  </si>
  <si>
    <r>
      <t xml:space="preserve">Die vorausgezahlte Kosten, die im ARAP ausgewiesen sind können </t>
    </r>
    <r>
      <rPr>
        <b/>
        <sz val="11"/>
        <color theme="1"/>
        <rFont val="Calibri"/>
        <family val="2"/>
        <scheme val="minor"/>
      </rPr>
      <t>nicht</t>
    </r>
    <r>
      <rPr>
        <sz val="11"/>
        <color theme="1"/>
        <rFont val="Calibri"/>
        <family val="2"/>
        <scheme val="minor"/>
      </rPr>
      <t xml:space="preserve"> zurükgefordert werden. </t>
    </r>
  </si>
  <si>
    <t xml:space="preserve">Forderungen gegenüber dem Hauptkunden in Höhe von 100.000,00 € wurden schon im Rahmen der Handelsbilanz um 75 % </t>
  </si>
  <si>
    <t>abgeschrieben. Die restlichen 25.000,00 € werden jetzt auch außer Acht gelassen.</t>
  </si>
  <si>
    <t>Berücksichtigung der zusätzlichen Wertberichtigung</t>
  </si>
  <si>
    <t>Im Grundstück sind 10.000,00 € und im Gebäude 150.000,00 € stille Reserven.</t>
  </si>
  <si>
    <t>Verlust der vorausgezahlten Kosten</t>
  </si>
  <si>
    <t>Kapitalfehlbetrag</t>
  </si>
  <si>
    <t xml:space="preserve">Eigenkapital/Reinvermögen </t>
  </si>
  <si>
    <r>
      <rPr>
        <b/>
        <sz val="10"/>
        <color rgb="FFFF0000"/>
        <rFont val="Century Gothic"/>
        <family val="2"/>
      </rPr>
      <t>Zahlungsunfähigkeit ist aktuell nicht gegeben</t>
    </r>
    <r>
      <rPr>
        <sz val="10"/>
        <color theme="1"/>
        <rFont val="Century Gothic"/>
        <family val="2"/>
      </rPr>
      <t>, aber es ist</t>
    </r>
    <r>
      <rPr>
        <b/>
        <sz val="10"/>
        <color theme="1"/>
        <rFont val="Century Gothic"/>
        <family val="2"/>
      </rPr>
      <t xml:space="preserve"> ernsthaft zu befürchten</t>
    </r>
    <r>
      <rPr>
        <sz val="10"/>
        <color theme="1"/>
        <rFont val="Century Gothic"/>
        <family val="2"/>
      </rPr>
      <t xml:space="preserve">, dass der </t>
    </r>
    <r>
      <rPr>
        <b/>
        <sz val="10"/>
        <color theme="1"/>
        <rFont val="Century Gothic"/>
        <family val="2"/>
      </rPr>
      <t>Hauptkunde</t>
    </r>
    <r>
      <rPr>
        <sz val="10"/>
        <color theme="1"/>
        <rFont val="Century Gothic"/>
        <family val="2"/>
      </rPr>
      <t xml:space="preserve"> im </t>
    </r>
    <r>
      <rPr>
        <b/>
        <sz val="10"/>
        <color theme="1"/>
        <rFont val="Century Gothic"/>
        <family val="2"/>
      </rPr>
      <t>Laufe des kommenden Jahres Insolvenz</t>
    </r>
  </si>
  <si>
    <r>
      <t>beantragen muss. Damit ist die</t>
    </r>
    <r>
      <rPr>
        <b/>
        <sz val="10"/>
        <color rgb="FFFF0000"/>
        <rFont val="Century Gothic"/>
        <family val="2"/>
      </rPr>
      <t xml:space="preserve"> Fortführungsprognose als negativ</t>
    </r>
    <r>
      <rPr>
        <sz val="10"/>
        <color theme="1"/>
        <rFont val="Century Gothic"/>
        <family val="2"/>
      </rPr>
      <t xml:space="preserve"> einzustufen.</t>
    </r>
  </si>
  <si>
    <t>Fallbeispiel: Sachverhalt Eiche GmbH – Überschuldung</t>
  </si>
  <si>
    <r>
      <t xml:space="preserve">Die Eiche GmbH weist zum 31.12.2023 in ihrer Handelsbilanz einen </t>
    </r>
    <r>
      <rPr>
        <b/>
        <sz val="10"/>
        <color theme="1"/>
        <rFont val="Century Gothic"/>
        <family val="2"/>
      </rPr>
      <t>nicht durch Eigenkapital gedeckten Fehlbetragt in Höhe von 310.700,00 €</t>
    </r>
    <r>
      <rPr>
        <sz val="10"/>
        <color theme="1"/>
        <rFont val="Century Gothic"/>
        <family val="2"/>
      </rPr>
      <t xml:space="preserve"> aus. Eine</t>
    </r>
  </si>
  <si>
    <r>
      <t xml:space="preserve">Die Eiche GmbH weist zum 31.12.2024 in ihrer Handelsbilanz einen </t>
    </r>
    <r>
      <rPr>
        <b/>
        <sz val="11"/>
        <color theme="1"/>
        <rFont val="Century Gothic"/>
        <family val="2"/>
      </rPr>
      <t>nicht durch Eigenkapital gedeckten Fehlbetrag in Höhe von 310.700,00 €</t>
    </r>
    <r>
      <rPr>
        <sz val="11"/>
        <color theme="1"/>
        <rFont val="Century Gothic"/>
        <family val="2"/>
      </rPr>
      <t xml:space="preserve"> aus.</t>
    </r>
  </si>
  <si>
    <t xml:space="preserve">▪ </t>
  </si>
  <si>
    <r>
      <rPr>
        <b/>
        <sz val="11"/>
        <color rgb="FFFF0000"/>
        <rFont val="Century Gothic"/>
        <family val="2"/>
      </rPr>
      <t>Eine Zahlungsunfähigkeit ist aktuell nicht gegeben,</t>
    </r>
    <r>
      <rPr>
        <sz val="11"/>
        <color theme="1"/>
        <rFont val="Century Gothic"/>
        <family val="2"/>
      </rPr>
      <t xml:space="preserve"> aber es ist </t>
    </r>
    <r>
      <rPr>
        <b/>
        <sz val="11"/>
        <color theme="1"/>
        <rFont val="Century Gothic"/>
        <family val="2"/>
      </rPr>
      <t>ernsthaft zu befürchten,</t>
    </r>
    <r>
      <rPr>
        <sz val="11"/>
        <color theme="1"/>
        <rFont val="Century Gothic"/>
        <family val="2"/>
      </rPr>
      <t xml:space="preserve"> dass der </t>
    </r>
    <r>
      <rPr>
        <b/>
        <sz val="11"/>
        <color theme="1"/>
        <rFont val="Century Gothic"/>
        <family val="2"/>
      </rPr>
      <t>Hauptkunde</t>
    </r>
    <r>
      <rPr>
        <sz val="11"/>
        <color theme="1"/>
        <rFont val="Century Gothic"/>
        <family val="2"/>
      </rPr>
      <t xml:space="preserve"> im </t>
    </r>
    <r>
      <rPr>
        <b/>
        <sz val="11"/>
        <color theme="1"/>
        <rFont val="Century Gothic"/>
        <family val="2"/>
      </rPr>
      <t>Laufe des kommenden Jahres</t>
    </r>
  </si>
  <si>
    <r>
      <rPr>
        <b/>
        <sz val="11"/>
        <color theme="1"/>
        <rFont val="Century Gothic"/>
        <family val="2"/>
      </rPr>
      <t>Insolvenz</t>
    </r>
    <r>
      <rPr>
        <sz val="11"/>
        <color theme="1"/>
        <rFont val="Century Gothic"/>
        <family val="2"/>
      </rPr>
      <t xml:space="preserve"> beantragen muss.</t>
    </r>
  </si>
  <si>
    <t>Damit wäre die Fortführungsprognose als negativ einzustufen.</t>
  </si>
  <si>
    <t>Überschuldungsstatus aufzustellen, um zu prüfen, wann und ob eventuell ein Grund zur Eröffnung eines Insolvenzverfahrens vorliegt.</t>
  </si>
  <si>
    <t>Empfehlung des WP:</t>
  </si>
  <si>
    <t xml:space="preserve">Aktiva </t>
  </si>
  <si>
    <t>Handelsbilanz zum 31.12.2024</t>
  </si>
  <si>
    <t>Ausgangssituation:</t>
  </si>
  <si>
    <t xml:space="preserve">Wirtschaftsprüfer Pfiffig rät dem Geschäftsführer Wurm der Eiche GmbH, ausgehend von der Handelsbilanz zeitlich revolvierend einen </t>
  </si>
  <si>
    <t>(Angaben in €)</t>
  </si>
  <si>
    <t>Wurm beauftragt daraufhin einen Unternehmensberater, einen ersten Überschuldungsstatus aufzustellen.</t>
  </si>
  <si>
    <t>Fallbeispiel: Sachverhalt Eiche GmbH – Handelsbilanz zum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</si>
</sst>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rgb="FF228B22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entury Gothic"/>
      <family val="2"/>
    </font>
    <font>
      <b/>
      <sz val="18"/>
      <color rgb="FF00B0F0"/>
      <name val="Century Gothic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3"/>
      <color theme="1"/>
      <name val="Century Gothic"/>
      <family val="2"/>
    </font>
    <font>
      <sz val="13"/>
      <color theme="1"/>
      <name val="Century Gothic"/>
      <family val="2"/>
    </font>
    <font>
      <b/>
      <sz val="18"/>
      <name val="Century Gothic"/>
      <family val="2"/>
    </font>
    <font>
      <sz val="11"/>
      <name val="Calibri"/>
      <family val="2"/>
      <scheme val="minor"/>
    </font>
    <font>
      <sz val="11"/>
      <name val="Century Gothic"/>
      <family val="2"/>
    </font>
    <font>
      <sz val="12"/>
      <color theme="1"/>
      <name val="Century Gothic"/>
      <family val="2"/>
    </font>
    <font>
      <b/>
      <sz val="11"/>
      <color rgb="FFFF0000"/>
      <name val="Century Gothic"/>
      <family val="2"/>
    </font>
    <font>
      <sz val="11"/>
      <color rgb="FFFF0000"/>
      <name val="Century Gothic"/>
      <family val="2"/>
    </font>
    <font>
      <b/>
      <sz val="11"/>
      <color theme="0"/>
      <name val="Century Gothic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5F1C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4" fontId="0" fillId="0" borderId="3" xfId="0" applyNumberFormat="1" applyBorder="1"/>
    <xf numFmtId="4" fontId="0" fillId="0" borderId="1" xfId="0" applyNumberFormat="1" applyBorder="1"/>
    <xf numFmtId="4" fontId="0" fillId="0" borderId="4" xfId="0" applyNumberFormat="1" applyBorder="1"/>
    <xf numFmtId="4" fontId="0" fillId="0" borderId="0" xfId="0" applyNumberFormat="1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Border="1"/>
    <xf numFmtId="4" fontId="1" fillId="0" borderId="6" xfId="0" applyNumberFormat="1" applyFont="1" applyBorder="1"/>
    <xf numFmtId="4" fontId="1" fillId="0" borderId="5" xfId="0" applyNumberFormat="1" applyFont="1" applyBorder="1"/>
    <xf numFmtId="0" fontId="1" fillId="0" borderId="1" xfId="0" applyFont="1" applyBorder="1" applyAlignment="1">
      <alignment horizontal="right"/>
    </xf>
    <xf numFmtId="4" fontId="0" fillId="0" borderId="7" xfId="0" applyNumberFormat="1" applyBorder="1"/>
    <xf numFmtId="0" fontId="2" fillId="0" borderId="0" xfId="0" applyFont="1" applyAlignment="1">
      <alignment horizontal="right"/>
    </xf>
    <xf numFmtId="2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right"/>
    </xf>
    <xf numFmtId="4" fontId="5" fillId="0" borderId="0" xfId="0" applyNumberFormat="1" applyFont="1"/>
    <xf numFmtId="4" fontId="5" fillId="0" borderId="1" xfId="0" applyNumberFormat="1" applyFont="1" applyBorder="1"/>
    <xf numFmtId="4" fontId="5" fillId="0" borderId="3" xfId="0" applyNumberFormat="1" applyFont="1" applyBorder="1"/>
    <xf numFmtId="4" fontId="5" fillId="0" borderId="4" xfId="0" applyNumberFormat="1" applyFont="1" applyBorder="1"/>
    <xf numFmtId="4" fontId="4" fillId="0" borderId="5" xfId="0" applyNumberFormat="1" applyFont="1" applyBorder="1"/>
    <xf numFmtId="4" fontId="4" fillId="0" borderId="6" xfId="0" applyNumberFormat="1" applyFont="1" applyBorder="1"/>
    <xf numFmtId="0" fontId="4" fillId="0" borderId="0" xfId="0" applyFont="1" applyBorder="1"/>
    <xf numFmtId="0" fontId="8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0" fillId="3" borderId="0" xfId="0" applyFill="1"/>
    <xf numFmtId="0" fontId="11" fillId="0" borderId="0" xfId="0" applyFont="1" applyFill="1" applyBorder="1"/>
    <xf numFmtId="4" fontId="10" fillId="0" borderId="0" xfId="0" applyNumberFormat="1" applyFont="1"/>
    <xf numFmtId="0" fontId="0" fillId="0" borderId="0" xfId="0" applyFont="1"/>
    <xf numFmtId="4" fontId="0" fillId="0" borderId="0" xfId="0" applyNumberFormat="1" applyFont="1"/>
    <xf numFmtId="4" fontId="10" fillId="0" borderId="1" xfId="0" applyNumberFormat="1" applyFont="1" applyBorder="1"/>
    <xf numFmtId="4" fontId="0" fillId="0" borderId="0" xfId="0" applyNumberFormat="1" applyFont="1" applyBorder="1"/>
    <xf numFmtId="4" fontId="11" fillId="0" borderId="5" xfId="0" applyNumberFormat="1" applyFont="1" applyBorder="1"/>
    <xf numFmtId="4" fontId="10" fillId="0" borderId="0" xfId="0" applyNumberFormat="1" applyFont="1" applyBorder="1"/>
    <xf numFmtId="4" fontId="11" fillId="0" borderId="0" xfId="0" applyNumberFormat="1" applyFont="1" applyBorder="1"/>
    <xf numFmtId="0" fontId="0" fillId="0" borderId="0" xfId="0" applyFont="1" applyBorder="1"/>
    <xf numFmtId="0" fontId="14" fillId="0" borderId="0" xfId="0" applyFont="1" applyFill="1" applyAlignment="1">
      <alignment vertical="center"/>
    </xf>
    <xf numFmtId="0" fontId="15" fillId="0" borderId="0" xfId="0" applyFont="1" applyFill="1"/>
    <xf numFmtId="0" fontId="16" fillId="0" borderId="0" xfId="0" applyFont="1" applyFill="1"/>
    <xf numFmtId="0" fontId="3" fillId="0" borderId="0" xfId="0" applyFont="1" applyFill="1" applyAlignment="1">
      <alignment vertical="center"/>
    </xf>
    <xf numFmtId="0" fontId="0" fillId="0" borderId="0" xfId="0" applyFill="1"/>
    <xf numFmtId="0" fontId="10" fillId="0" borderId="0" xfId="0" applyFont="1" applyFill="1"/>
    <xf numFmtId="0" fontId="9" fillId="3" borderId="7" xfId="0" applyFont="1" applyFill="1" applyBorder="1"/>
    <xf numFmtId="0" fontId="17" fillId="3" borderId="7" xfId="0" applyFont="1" applyFill="1" applyBorder="1"/>
    <xf numFmtId="0" fontId="9" fillId="3" borderId="7" xfId="0" applyFont="1" applyFill="1" applyBorder="1" applyAlignment="1">
      <alignment horizontal="right"/>
    </xf>
    <xf numFmtId="0" fontId="17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17" fillId="0" borderId="8" xfId="0" applyFont="1" applyFill="1" applyBorder="1"/>
    <xf numFmtId="4" fontId="0" fillId="0" borderId="9" xfId="0" applyNumberFormat="1" applyFont="1" applyBorder="1"/>
    <xf numFmtId="4" fontId="10" fillId="0" borderId="9" xfId="0" applyNumberFormat="1" applyFont="1" applyBorder="1"/>
    <xf numFmtId="4" fontId="11" fillId="0" borderId="9" xfId="0" applyNumberFormat="1" applyFont="1" applyBorder="1"/>
    <xf numFmtId="0" fontId="0" fillId="0" borderId="9" xfId="0" applyFont="1" applyBorder="1"/>
    <xf numFmtId="49" fontId="0" fillId="0" borderId="0" xfId="0" applyNumberFormat="1" applyFont="1" applyBorder="1" applyAlignment="1">
      <alignment horizontal="left"/>
    </xf>
    <xf numFmtId="0" fontId="10" fillId="0" borderId="0" xfId="0" applyFont="1" applyFill="1" applyBorder="1"/>
    <xf numFmtId="0" fontId="0" fillId="0" borderId="0" xfId="0" applyFill="1" applyBorder="1"/>
    <xf numFmtId="49" fontId="10" fillId="0" borderId="0" xfId="0" applyNumberFormat="1" applyFont="1"/>
    <xf numFmtId="49" fontId="11" fillId="0" borderId="0" xfId="0" applyNumberFormat="1" applyFont="1" applyFill="1" applyBorder="1"/>
    <xf numFmtId="49" fontId="0" fillId="0" borderId="0" xfId="0" applyNumberFormat="1" applyFont="1"/>
    <xf numFmtId="49" fontId="10" fillId="0" borderId="0" xfId="0" applyNumberFormat="1" applyFont="1" applyBorder="1"/>
    <xf numFmtId="49" fontId="11" fillId="0" borderId="0" xfId="0" applyNumberFormat="1" applyFont="1"/>
    <xf numFmtId="49" fontId="1" fillId="0" borderId="0" xfId="0" applyNumberFormat="1" applyFont="1" applyBorder="1" applyAlignment="1">
      <alignment horizontal="left"/>
    </xf>
    <xf numFmtId="49" fontId="10" fillId="0" borderId="0" xfId="0" applyNumberFormat="1" applyFont="1" applyFill="1" applyBorder="1"/>
    <xf numFmtId="49" fontId="9" fillId="0" borderId="0" xfId="0" applyNumberFormat="1" applyFont="1" applyFill="1" applyBorder="1" applyAlignment="1">
      <alignment horizontal="right"/>
    </xf>
    <xf numFmtId="49" fontId="17" fillId="0" borderId="0" xfId="0" applyNumberFormat="1" applyFont="1" applyFill="1" applyBorder="1"/>
    <xf numFmtId="49" fontId="3" fillId="4" borderId="0" xfId="0" applyNumberFormat="1" applyFont="1" applyFill="1" applyAlignment="1">
      <alignment vertical="center"/>
    </xf>
    <xf numFmtId="49" fontId="0" fillId="0" borderId="0" xfId="0" applyNumberFormat="1"/>
    <xf numFmtId="49" fontId="17" fillId="3" borderId="7" xfId="0" applyNumberFormat="1" applyFont="1" applyFill="1" applyBorder="1"/>
    <xf numFmtId="49" fontId="0" fillId="0" borderId="0" xfId="0" applyNumberFormat="1" applyFont="1" applyBorder="1"/>
    <xf numFmtId="49" fontId="11" fillId="0" borderId="0" xfId="0" applyNumberFormat="1" applyFont="1" applyBorder="1"/>
    <xf numFmtId="4" fontId="10" fillId="0" borderId="10" xfId="0" applyNumberFormat="1" applyFont="1" applyBorder="1"/>
    <xf numFmtId="4" fontId="0" fillId="0" borderId="10" xfId="0" applyNumberFormat="1" applyFont="1" applyBorder="1"/>
    <xf numFmtId="4" fontId="10" fillId="0" borderId="11" xfId="0" applyNumberFormat="1" applyFont="1" applyBorder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4" fontId="20" fillId="5" borderId="0" xfId="0" applyNumberFormat="1" applyFont="1" applyFill="1" applyBorder="1"/>
    <xf numFmtId="0" fontId="18" fillId="0" borderId="0" xfId="0" applyFont="1" applyAlignment="1">
      <alignment vertical="top"/>
    </xf>
    <xf numFmtId="0" fontId="9" fillId="3" borderId="7" xfId="0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3" fillId="2" borderId="0" xfId="0" applyFont="1" applyFill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613425</xdr:colOff>
      <xdr:row>0</xdr:row>
      <xdr:rowOff>5953</xdr:rowOff>
    </xdr:from>
    <xdr:to>
      <xdr:col>18</xdr:col>
      <xdr:colOff>917573</xdr:colOff>
      <xdr:row>0</xdr:row>
      <xdr:rowOff>477647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B51AA8B6-D1BD-4D65-B2F9-1FF4423BC1A9}"/>
            </a:ext>
          </a:extLst>
        </xdr:cNvPr>
        <xdr:cNvSpPr txBox="1"/>
      </xdr:nvSpPr>
      <xdr:spPr>
        <a:xfrm>
          <a:off x="13008625" y="5953"/>
          <a:ext cx="304148" cy="471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de-DE" sz="700">
              <a:solidFill>
                <a:srgbClr val="FF0000"/>
              </a:solidFill>
              <a:latin typeface="Century Gothic" panose="020B0502020202020204" pitchFamily="34" charset="0"/>
            </a:rPr>
            <a:t>03/2025</a:t>
          </a:r>
        </a:p>
      </xdr:txBody>
    </xdr:sp>
    <xdr:clientData/>
  </xdr:twoCellAnchor>
  <xdr:twoCellAnchor>
    <xdr:from>
      <xdr:col>1</xdr:col>
      <xdr:colOff>662940</xdr:colOff>
      <xdr:row>37</xdr:row>
      <xdr:rowOff>40822</xdr:rowOff>
    </xdr:from>
    <xdr:to>
      <xdr:col>6</xdr:col>
      <xdr:colOff>655048</xdr:colOff>
      <xdr:row>43</xdr:row>
      <xdr:rowOff>33131</xdr:rowOff>
    </xdr:to>
    <xdr:sp macro="" textlink="">
      <xdr:nvSpPr>
        <xdr:cNvPr id="3" name="Sprechblase: rechteckig mit abgerundeten Ecken 2">
          <a:extLst>
            <a:ext uri="{FF2B5EF4-FFF2-40B4-BE49-F238E27FC236}">
              <a16:creationId xmlns:a16="http://schemas.microsoft.com/office/drawing/2014/main" id="{7680C43E-B451-4247-A7E3-2852C0AF1C72}"/>
            </a:ext>
          </a:extLst>
        </xdr:cNvPr>
        <xdr:cNvSpPr/>
      </xdr:nvSpPr>
      <xdr:spPr>
        <a:xfrm>
          <a:off x="1665136" y="7785061"/>
          <a:ext cx="2551434" cy="1085613"/>
        </a:xfrm>
        <a:prstGeom prst="wedgeRoundRectCallout">
          <a:avLst>
            <a:gd name="adj1" fmla="val 78421"/>
            <a:gd name="adj2" fmla="val -83917"/>
            <a:gd name="adj3" fmla="val 16667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t"/>
        <a:lstStyle/>
        <a:p>
          <a:pPr algn="l"/>
          <a:r>
            <a:rPr lang="de-DE" sz="1200" b="1">
              <a:solidFill>
                <a:srgbClr val="FF0000"/>
              </a:solidFill>
              <a:latin typeface="Century Gothic" panose="020B0502020202020204" pitchFamily="34" charset="0"/>
            </a:rPr>
            <a:t>Krisensignal</a:t>
          </a:r>
          <a:r>
            <a:rPr lang="de-DE" sz="1200" b="1" baseline="0">
              <a:solidFill>
                <a:schemeClr val="tx1"/>
              </a:solidFill>
              <a:latin typeface="Century Gothic" panose="020B0502020202020204" pitchFamily="34" charset="0"/>
            </a:rPr>
            <a:t> </a:t>
          </a:r>
          <a:r>
            <a:rPr lang="de-DE" sz="1200" b="0" baseline="0">
              <a:solidFill>
                <a:schemeClr val="tx1"/>
              </a:solidFill>
              <a:latin typeface="Century Gothic" panose="020B0502020202020204" pitchFamily="34" charset="0"/>
            </a:rPr>
            <a:t>(neben Liquiditätsproblemen)</a:t>
          </a:r>
        </a:p>
        <a:p>
          <a:pPr algn="l"/>
          <a:endParaRPr lang="de-DE" sz="1200" b="0" baseline="0">
            <a:solidFill>
              <a:schemeClr val="tx1"/>
            </a:solidFill>
            <a:latin typeface="Century Gothic" panose="020B0502020202020204" pitchFamily="34" charset="0"/>
          </a:endParaRPr>
        </a:p>
        <a:p>
          <a:pPr algn="l"/>
          <a:r>
            <a:rPr lang="de-DE" sz="1200" b="1" baseline="0">
              <a:solidFill>
                <a:schemeClr val="tx1"/>
              </a:solidFill>
              <a:latin typeface="Century Gothic" panose="020B0502020202020204" pitchFamily="34" charset="0"/>
            </a:rPr>
            <a:t>Handlungsaufforderung</a:t>
          </a:r>
          <a:r>
            <a:rPr lang="de-DE" sz="1200" b="0" baseline="0">
              <a:solidFill>
                <a:schemeClr val="tx1"/>
              </a:solidFill>
              <a:latin typeface="Century Gothic" panose="020B0502020202020204" pitchFamily="34" charset="0"/>
            </a:rPr>
            <a:t> an Unternehmer!</a:t>
          </a:r>
          <a:endParaRPr lang="de-DE" sz="1200" b="0">
            <a:solidFill>
              <a:schemeClr val="tx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6</xdr:col>
      <xdr:colOff>272143</xdr:colOff>
      <xdr:row>37</xdr:row>
      <xdr:rowOff>15512</xdr:rowOff>
    </xdr:from>
    <xdr:to>
      <xdr:col>6</xdr:col>
      <xdr:colOff>928007</xdr:colOff>
      <xdr:row>41</xdr:row>
      <xdr:rowOff>26126</xdr:rowOff>
    </xdr:to>
    <xdr:pic>
      <xdr:nvPicPr>
        <xdr:cNvPr id="5" name="Grafik 4" descr="Hochspannung">
          <a:extLst>
            <a:ext uri="{FF2B5EF4-FFF2-40B4-BE49-F238E27FC236}">
              <a16:creationId xmlns:a16="http://schemas.microsoft.com/office/drawing/2014/main" id="{3F1E3F8E-D3DD-4B6E-A7DA-C3D0614E5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878036" y="7091226"/>
          <a:ext cx="655864" cy="650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101600</xdr:colOff>
      <xdr:row>0</xdr:row>
      <xdr:rowOff>3175</xdr:rowOff>
    </xdr:from>
    <xdr:to>
      <xdr:col>36</xdr:col>
      <xdr:colOff>0</xdr:colOff>
      <xdr:row>0</xdr:row>
      <xdr:rowOff>342901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C2E96E36-FB4A-4FA0-9C23-3354FFB74A28}"/>
            </a:ext>
          </a:extLst>
        </xdr:cNvPr>
        <xdr:cNvSpPr/>
      </xdr:nvSpPr>
      <xdr:spPr>
        <a:xfrm>
          <a:off x="26285825" y="3175"/>
          <a:ext cx="1536700" cy="282576"/>
        </a:xfrm>
        <a:prstGeom prst="rect">
          <a:avLst/>
        </a:prstGeom>
        <a:solidFill>
          <a:srgbClr val="C5F1C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l"/>
          <a:r>
            <a:rPr lang="de-DE" sz="500">
              <a:solidFill>
                <a:schemeClr val="tx1"/>
              </a:solidFill>
              <a:latin typeface="Century Gothic" panose="020B0502020202020204" pitchFamily="34" charset="0"/>
            </a:rPr>
            <a:t>01/2024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F6850-2FC3-4885-9889-9CF69C45410F}">
  <dimension ref="A1:AO49"/>
  <sheetViews>
    <sheetView tabSelected="1" view="pageLayout" zoomScale="85" zoomScaleNormal="115" zoomScalePageLayoutView="85" workbookViewId="0"/>
  </sheetViews>
  <sheetFormatPr baseColWidth="10" defaultRowHeight="15" x14ac:dyDescent="0.25"/>
  <cols>
    <col min="1" max="1" width="14" customWidth="1"/>
    <col min="3" max="4" width="4.7109375" customWidth="1"/>
    <col min="5" max="5" width="12.28515625" customWidth="1"/>
    <col min="6" max="6" width="2.85546875" customWidth="1"/>
    <col min="7" max="7" width="14.5703125" customWidth="1"/>
    <col min="8" max="8" width="7.5703125" customWidth="1"/>
    <col min="9" max="9" width="17.42578125" customWidth="1"/>
    <col min="10" max="10" width="4.5703125" customWidth="1"/>
    <col min="11" max="11" width="4.42578125" customWidth="1"/>
    <col min="12" max="13" width="4.7109375" customWidth="1"/>
    <col min="14" max="14" width="12.28515625" bestFit="1" customWidth="1"/>
    <col min="16" max="16" width="17.42578125" customWidth="1"/>
    <col min="17" max="17" width="3.28515625" style="78" customWidth="1"/>
    <col min="18" max="18" width="20.7109375" customWidth="1"/>
    <col min="19" max="19" width="14" customWidth="1"/>
    <col min="20" max="21" width="11.42578125" customWidth="1"/>
    <col min="22" max="22" width="2.28515625" customWidth="1"/>
    <col min="23" max="29" width="11.42578125" customWidth="1"/>
    <col min="30" max="30" width="4.140625" customWidth="1"/>
    <col min="31" max="31" width="11.42578125" customWidth="1"/>
    <col min="32" max="32" width="5.5703125" customWidth="1"/>
    <col min="33" max="35" width="11.42578125" customWidth="1"/>
    <col min="36" max="36" width="4.140625" customWidth="1"/>
    <col min="37" max="37" width="7.85546875" customWidth="1"/>
    <col min="38" max="38" width="12" customWidth="1"/>
    <col min="39" max="39" width="17" customWidth="1"/>
    <col min="40" max="40" width="11.5703125" customWidth="1"/>
  </cols>
  <sheetData>
    <row r="1" spans="1:41" ht="38.25" customHeight="1" x14ac:dyDescent="0.25">
      <c r="A1" s="30" t="s">
        <v>75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77"/>
      <c r="R1" s="31"/>
      <c r="S1" s="31"/>
      <c r="T1" s="51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9"/>
    </row>
    <row r="2" spans="1:41" x14ac:dyDescent="0.25">
      <c r="T2" s="52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</row>
    <row r="3" spans="1:41" ht="16.5" customHeight="1" x14ac:dyDescent="0.3">
      <c r="A3" s="35" t="s">
        <v>31</v>
      </c>
      <c r="B3" s="35"/>
      <c r="C3" s="36"/>
      <c r="D3" s="86" t="s">
        <v>63</v>
      </c>
      <c r="E3" s="32" t="s">
        <v>62</v>
      </c>
      <c r="F3" s="32"/>
      <c r="G3" s="32"/>
      <c r="H3" s="32"/>
      <c r="I3" s="32"/>
      <c r="J3" s="32"/>
      <c r="K3" s="32"/>
      <c r="L3" s="32"/>
      <c r="M3" s="32"/>
      <c r="N3" s="40"/>
      <c r="O3" s="40"/>
      <c r="P3" s="40"/>
      <c r="Q3" s="40"/>
      <c r="R3" s="40"/>
      <c r="S3" s="32"/>
      <c r="T3" s="53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</row>
    <row r="4" spans="1:41" ht="8.25" customHeight="1" x14ac:dyDescent="0.3">
      <c r="A4" s="35"/>
      <c r="B4" s="35"/>
      <c r="C4" s="36"/>
      <c r="D4" s="86"/>
      <c r="E4" s="32"/>
      <c r="F4" s="32"/>
      <c r="G4" s="32"/>
      <c r="H4" s="32"/>
      <c r="I4" s="32"/>
      <c r="J4" s="32"/>
      <c r="K4" s="32"/>
      <c r="L4" s="32"/>
      <c r="M4" s="32"/>
      <c r="N4" s="40"/>
      <c r="O4" s="40"/>
      <c r="P4" s="40"/>
      <c r="Q4" s="40"/>
      <c r="R4" s="40"/>
      <c r="S4" s="32"/>
      <c r="T4" s="53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</row>
    <row r="5" spans="1:41" ht="16.5" customHeight="1" x14ac:dyDescent="0.3">
      <c r="A5" s="18"/>
      <c r="B5" s="32"/>
      <c r="C5" s="32"/>
      <c r="D5" s="86" t="s">
        <v>63</v>
      </c>
      <c r="E5" s="32" t="s">
        <v>64</v>
      </c>
      <c r="F5" s="32"/>
      <c r="G5" s="32"/>
      <c r="H5" s="32"/>
      <c r="I5" s="32"/>
      <c r="J5" s="32"/>
      <c r="K5" s="32"/>
      <c r="L5" s="32"/>
      <c r="M5" s="32"/>
      <c r="N5" s="40"/>
      <c r="O5" s="40"/>
      <c r="P5" s="40"/>
      <c r="Q5" s="40"/>
      <c r="R5" s="40"/>
      <c r="S5" s="32"/>
      <c r="T5" s="53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</row>
    <row r="6" spans="1:41" ht="16.5" customHeight="1" x14ac:dyDescent="0.3">
      <c r="A6" s="18"/>
      <c r="B6" s="32"/>
      <c r="C6" s="32"/>
      <c r="D6" s="86"/>
      <c r="E6" s="32" t="s">
        <v>65</v>
      </c>
      <c r="F6" s="32"/>
      <c r="G6" s="32"/>
      <c r="H6" s="32"/>
      <c r="I6" s="32"/>
      <c r="J6" s="32"/>
      <c r="K6" s="32"/>
      <c r="L6" s="32"/>
      <c r="M6" s="32"/>
      <c r="N6" s="40"/>
      <c r="O6" s="40"/>
      <c r="P6" s="40"/>
      <c r="Q6" s="40"/>
      <c r="R6" s="40"/>
      <c r="S6" s="32"/>
      <c r="T6" s="53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</row>
    <row r="7" spans="1:41" ht="16.5" customHeight="1" x14ac:dyDescent="0.3">
      <c r="B7" s="32"/>
      <c r="C7" s="32"/>
      <c r="D7" s="32"/>
      <c r="E7" s="32" t="s">
        <v>66</v>
      </c>
      <c r="F7" s="32"/>
      <c r="G7" s="32"/>
      <c r="H7" s="32"/>
      <c r="I7" s="32"/>
      <c r="J7" s="32"/>
      <c r="K7" s="32"/>
      <c r="L7" s="32"/>
      <c r="M7" s="32"/>
      <c r="N7" s="40"/>
      <c r="O7" s="40"/>
      <c r="P7" s="40"/>
      <c r="Q7" s="40"/>
      <c r="R7" s="40"/>
      <c r="S7" s="32"/>
      <c r="T7" s="53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</row>
    <row r="8" spans="1:41" ht="8.25" customHeight="1" x14ac:dyDescent="0.3">
      <c r="B8" s="34"/>
      <c r="C8" s="32"/>
      <c r="D8" s="32"/>
      <c r="E8" s="34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32"/>
      <c r="T8" s="53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</row>
    <row r="9" spans="1:41" ht="16.5" customHeight="1" x14ac:dyDescent="0.3">
      <c r="B9" s="34"/>
      <c r="C9" s="85"/>
      <c r="D9" s="86" t="s">
        <v>63</v>
      </c>
      <c r="E9" s="87" t="s">
        <v>68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32"/>
      <c r="T9" s="53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</row>
    <row r="10" spans="1:41" ht="16.5" customHeight="1" x14ac:dyDescent="0.3">
      <c r="B10" s="34"/>
      <c r="C10" s="32"/>
      <c r="D10" s="86"/>
      <c r="E10" s="85" t="s">
        <v>72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53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</row>
    <row r="11" spans="1:41" ht="16.5" customHeight="1" x14ac:dyDescent="0.3">
      <c r="B11" s="34"/>
      <c r="C11" s="32"/>
      <c r="D11" s="32"/>
      <c r="E11" s="85" t="s">
        <v>67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53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</row>
    <row r="12" spans="1:41" ht="16.5" customHeight="1" x14ac:dyDescent="0.3">
      <c r="B12" s="34"/>
      <c r="C12" s="32"/>
      <c r="D12" s="32"/>
      <c r="E12" s="85" t="s">
        <v>74</v>
      </c>
      <c r="F12" s="85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53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</row>
    <row r="13" spans="1:41" ht="16.5" x14ac:dyDescent="0.3">
      <c r="B13" s="34"/>
      <c r="C13" s="32"/>
      <c r="D13" s="32"/>
      <c r="E13" s="34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68"/>
      <c r="R13" s="32"/>
      <c r="S13" s="32"/>
      <c r="T13" s="53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</row>
    <row r="14" spans="1:41" ht="13.5" customHeight="1" x14ac:dyDescent="0.3">
      <c r="B14" s="35" t="s">
        <v>71</v>
      </c>
      <c r="C14" s="32"/>
      <c r="D14" s="32"/>
      <c r="E14" s="34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68"/>
      <c r="R14" s="32"/>
      <c r="S14" s="66"/>
      <c r="T14" s="53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</row>
    <row r="15" spans="1:41" ht="12.75" customHeight="1" x14ac:dyDescent="0.25">
      <c r="B15" s="93" t="s">
        <v>73</v>
      </c>
      <c r="C15" s="93"/>
      <c r="D15" s="93"/>
      <c r="S15" s="67"/>
      <c r="T15" s="52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</row>
    <row r="16" spans="1:41" s="37" customFormat="1" ht="19.5" customHeight="1" x14ac:dyDescent="0.3">
      <c r="A16" s="57"/>
      <c r="B16" s="54" t="s">
        <v>69</v>
      </c>
      <c r="C16" s="54"/>
      <c r="D16" s="55"/>
      <c r="E16" s="55"/>
      <c r="F16" s="55"/>
      <c r="G16" s="55"/>
      <c r="H16" s="55"/>
      <c r="I16" s="92" t="s">
        <v>70</v>
      </c>
      <c r="J16" s="92"/>
      <c r="K16" s="92"/>
      <c r="L16" s="92"/>
      <c r="M16" s="92"/>
      <c r="N16" s="92"/>
      <c r="O16" s="55"/>
      <c r="P16" s="55"/>
      <c r="Q16" s="79"/>
      <c r="R16" s="56" t="s">
        <v>1</v>
      </c>
      <c r="S16" s="75"/>
      <c r="T16" s="52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</row>
    <row r="17" spans="1:41" s="52" customFormat="1" ht="9.75" customHeight="1" x14ac:dyDescent="0.3">
      <c r="A17" s="57"/>
      <c r="B17" s="58"/>
      <c r="C17" s="58"/>
      <c r="D17" s="57"/>
      <c r="E17" s="57"/>
      <c r="F17" s="57"/>
      <c r="G17" s="57"/>
      <c r="H17" s="57"/>
      <c r="I17" s="57"/>
      <c r="J17" s="60"/>
      <c r="K17" s="57"/>
      <c r="L17" s="57"/>
      <c r="M17" s="57"/>
      <c r="N17" s="57"/>
      <c r="O17" s="57"/>
      <c r="P17" s="57"/>
      <c r="Q17" s="76"/>
      <c r="R17" s="59"/>
      <c r="S17" s="76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</row>
    <row r="18" spans="1:41" ht="16.5" x14ac:dyDescent="0.3">
      <c r="A18" s="52"/>
      <c r="B18" s="38" t="s">
        <v>4</v>
      </c>
      <c r="C18" s="38"/>
      <c r="D18" s="38"/>
      <c r="E18" s="38"/>
      <c r="F18" s="38"/>
      <c r="G18" s="38"/>
      <c r="H18" s="69"/>
      <c r="I18" s="43"/>
      <c r="J18" s="61"/>
      <c r="K18" s="43"/>
      <c r="L18" s="38" t="s">
        <v>57</v>
      </c>
      <c r="M18" s="38"/>
      <c r="N18" s="38"/>
      <c r="O18" s="38"/>
      <c r="P18" s="32"/>
      <c r="Q18" s="68"/>
      <c r="R18" s="3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</row>
    <row r="19" spans="1:41" ht="16.5" x14ac:dyDescent="0.3">
      <c r="B19" s="32" t="s">
        <v>41</v>
      </c>
      <c r="C19" s="40"/>
      <c r="D19" s="40"/>
      <c r="E19" s="40"/>
      <c r="F19" s="40"/>
      <c r="G19" s="41"/>
      <c r="H19" s="70"/>
      <c r="I19" s="43"/>
      <c r="J19" s="61"/>
      <c r="K19" s="43"/>
      <c r="L19" s="40"/>
      <c r="M19" s="32" t="s">
        <v>14</v>
      </c>
      <c r="N19" s="32"/>
      <c r="O19" s="32"/>
      <c r="P19" s="39">
        <v>100000</v>
      </c>
      <c r="Q19" s="68"/>
      <c r="R19" s="39"/>
      <c r="S19" s="74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</row>
    <row r="20" spans="1:41" ht="16.5" x14ac:dyDescent="0.3">
      <c r="B20" s="32"/>
      <c r="C20" s="32" t="s">
        <v>20</v>
      </c>
      <c r="D20" s="40"/>
      <c r="E20" s="40"/>
      <c r="F20" s="40"/>
      <c r="G20" s="39">
        <v>500000</v>
      </c>
      <c r="H20" s="72"/>
      <c r="I20" s="43"/>
      <c r="J20" s="61"/>
      <c r="K20" s="43"/>
      <c r="L20" s="33"/>
      <c r="M20" s="32" t="s">
        <v>15</v>
      </c>
      <c r="N20" s="32"/>
      <c r="O20" s="32"/>
      <c r="P20" s="39">
        <v>-160000</v>
      </c>
      <c r="Q20" s="68"/>
      <c r="R20" s="39"/>
      <c r="S20" s="74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</row>
    <row r="21" spans="1:41" ht="16.5" x14ac:dyDescent="0.3">
      <c r="B21" s="32"/>
      <c r="C21" s="40"/>
      <c r="D21" s="40"/>
      <c r="E21" s="40"/>
      <c r="F21" s="40"/>
      <c r="G21" s="39"/>
      <c r="H21" s="68"/>
      <c r="I21" s="43"/>
      <c r="J21" s="61"/>
      <c r="K21" s="43"/>
      <c r="L21" s="32"/>
      <c r="M21" s="32" t="s">
        <v>16</v>
      </c>
      <c r="N21" s="32"/>
      <c r="O21" s="32"/>
      <c r="P21" s="39">
        <f>-250700</f>
        <v>-250700</v>
      </c>
      <c r="Q21" s="68"/>
      <c r="R21" s="39"/>
      <c r="S21" s="6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1:41" ht="16.5" x14ac:dyDescent="0.3">
      <c r="B22" s="32" t="s">
        <v>42</v>
      </c>
      <c r="C22" s="40"/>
      <c r="D22" s="40"/>
      <c r="E22" s="40"/>
      <c r="F22" s="40"/>
      <c r="G22" s="39"/>
      <c r="H22" s="68"/>
      <c r="I22" s="43"/>
      <c r="J22" s="61"/>
      <c r="K22" s="43"/>
      <c r="L22" s="40"/>
      <c r="M22" s="32" t="s">
        <v>17</v>
      </c>
      <c r="N22" s="32"/>
      <c r="O22" s="32"/>
      <c r="P22" s="39">
        <f>SUM(P19:P21)</f>
        <v>-310700</v>
      </c>
      <c r="Q22" s="68"/>
      <c r="R22" s="39"/>
      <c r="S22" s="71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</row>
    <row r="23" spans="1:41" ht="16.5" x14ac:dyDescent="0.3">
      <c r="B23" s="32"/>
      <c r="C23" s="32" t="s">
        <v>2</v>
      </c>
      <c r="D23" s="40"/>
      <c r="E23" s="40"/>
      <c r="F23" s="40"/>
      <c r="G23" s="39">
        <v>30000</v>
      </c>
      <c r="H23" s="72"/>
      <c r="I23" s="65"/>
      <c r="J23" s="61"/>
      <c r="K23" s="43"/>
      <c r="L23" s="33"/>
      <c r="M23" s="88" t="s">
        <v>12</v>
      </c>
      <c r="N23" s="88"/>
      <c r="O23" s="88"/>
      <c r="P23" s="39"/>
      <c r="Q23" s="70"/>
      <c r="R23" s="39"/>
      <c r="S23" s="71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</row>
    <row r="24" spans="1:41" ht="17.25" thickBot="1" x14ac:dyDescent="0.35">
      <c r="B24" s="32"/>
      <c r="C24" s="32" t="s">
        <v>3</v>
      </c>
      <c r="D24" s="40"/>
      <c r="E24" s="40"/>
      <c r="F24" s="40"/>
      <c r="G24" s="39">
        <v>250000</v>
      </c>
      <c r="H24" s="72"/>
      <c r="I24" s="65"/>
      <c r="J24" s="61"/>
      <c r="K24" s="43"/>
      <c r="L24" s="32"/>
      <c r="M24" s="88" t="s">
        <v>13</v>
      </c>
      <c r="N24" s="88"/>
      <c r="O24" s="88"/>
      <c r="P24" s="45">
        <f>IF(P22&lt;0,P22*-1,0)</f>
        <v>310700</v>
      </c>
      <c r="Q24" s="68"/>
      <c r="R24" s="39">
        <v>0</v>
      </c>
      <c r="S24" s="71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</row>
    <row r="25" spans="1:41" ht="17.25" thickBot="1" x14ac:dyDescent="0.35">
      <c r="B25" s="32"/>
      <c r="C25" s="32" t="s">
        <v>7</v>
      </c>
      <c r="D25" s="40"/>
      <c r="E25" s="40"/>
      <c r="F25" s="40"/>
      <c r="G25" s="42">
        <v>100130</v>
      </c>
      <c r="H25" s="71"/>
      <c r="I25" s="45">
        <f>SUM(G20:G25)</f>
        <v>880130</v>
      </c>
      <c r="J25" s="62"/>
      <c r="K25" s="45"/>
      <c r="L25" s="32"/>
      <c r="M25" s="32"/>
      <c r="N25" s="32"/>
      <c r="O25" s="32"/>
      <c r="P25" s="82"/>
      <c r="Q25" s="68"/>
      <c r="R25" s="39"/>
      <c r="S25" s="68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</row>
    <row r="26" spans="1:41" ht="16.5" x14ac:dyDescent="0.3">
      <c r="B26" s="32"/>
      <c r="C26" s="40"/>
      <c r="D26" s="40"/>
      <c r="E26" s="40"/>
      <c r="F26" s="40"/>
      <c r="G26" s="41"/>
      <c r="H26" s="70"/>
      <c r="I26" s="45"/>
      <c r="J26" s="62"/>
      <c r="K26" s="45"/>
      <c r="L26" s="33" t="s">
        <v>19</v>
      </c>
      <c r="M26" s="40"/>
      <c r="N26" s="40"/>
      <c r="O26" s="40"/>
      <c r="P26" s="41"/>
      <c r="Q26" s="41"/>
      <c r="R26" s="39"/>
      <c r="S26" s="68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</row>
    <row r="27" spans="1:41" ht="16.5" x14ac:dyDescent="0.3">
      <c r="B27" s="33" t="s">
        <v>5</v>
      </c>
      <c r="C27" s="32"/>
      <c r="D27" s="32"/>
      <c r="E27" s="32"/>
      <c r="F27" s="40"/>
      <c r="G27" s="41"/>
      <c r="H27" s="70"/>
      <c r="I27" s="45"/>
      <c r="J27" s="62"/>
      <c r="K27" s="45"/>
      <c r="L27" s="40"/>
      <c r="M27" s="32" t="s">
        <v>22</v>
      </c>
      <c r="N27" s="32"/>
      <c r="O27" s="32"/>
      <c r="P27" s="39"/>
      <c r="Q27" s="39"/>
      <c r="R27" s="39">
        <v>450000</v>
      </c>
      <c r="S27" s="68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</row>
    <row r="28" spans="1:41" ht="16.5" x14ac:dyDescent="0.3">
      <c r="B28" s="32"/>
      <c r="C28" s="32" t="s">
        <v>6</v>
      </c>
      <c r="D28" s="32"/>
      <c r="E28" s="32"/>
      <c r="F28" s="40"/>
      <c r="G28" s="39">
        <v>2560000</v>
      </c>
      <c r="H28" s="68"/>
      <c r="I28" s="45"/>
      <c r="J28" s="62"/>
      <c r="K28" s="45"/>
      <c r="L28" s="32"/>
      <c r="M28" s="32"/>
      <c r="N28" s="32"/>
      <c r="O28" s="32"/>
      <c r="P28" s="39"/>
      <c r="Q28" s="68"/>
      <c r="R28" s="39"/>
      <c r="S28" s="68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</row>
    <row r="29" spans="1:41" ht="16.5" x14ac:dyDescent="0.3">
      <c r="B29" s="32"/>
      <c r="C29" s="32" t="s">
        <v>8</v>
      </c>
      <c r="D29" s="32"/>
      <c r="E29" s="32"/>
      <c r="F29" s="40"/>
      <c r="G29" s="39">
        <v>400000</v>
      </c>
      <c r="H29" s="73"/>
      <c r="I29" s="65"/>
      <c r="J29" s="62"/>
      <c r="K29" s="45"/>
      <c r="L29" s="33" t="s">
        <v>23</v>
      </c>
      <c r="M29" s="40"/>
      <c r="N29" s="40"/>
      <c r="O29" s="40"/>
      <c r="P29" s="41"/>
      <c r="Q29" s="41"/>
      <c r="R29" s="39"/>
      <c r="S29" s="68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</row>
    <row r="30" spans="1:41" ht="16.5" x14ac:dyDescent="0.3">
      <c r="B30" s="32"/>
      <c r="C30" s="32" t="s">
        <v>9</v>
      </c>
      <c r="D30" s="32"/>
      <c r="E30" s="32"/>
      <c r="F30" s="40"/>
      <c r="G30" s="39">
        <v>166600</v>
      </c>
      <c r="H30" s="68"/>
      <c r="I30" s="45"/>
      <c r="J30" s="62"/>
      <c r="K30" s="45"/>
      <c r="L30" s="40"/>
      <c r="M30" s="32" t="s">
        <v>24</v>
      </c>
      <c r="N30" s="32"/>
      <c r="O30" s="32"/>
      <c r="P30" s="39">
        <v>2670000</v>
      </c>
      <c r="Q30" s="41"/>
      <c r="R30" s="45"/>
      <c r="S30" s="68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</row>
    <row r="31" spans="1:41" ht="17.25" thickBot="1" x14ac:dyDescent="0.35">
      <c r="B31" s="32"/>
      <c r="C31" s="32" t="s">
        <v>10</v>
      </c>
      <c r="D31" s="32"/>
      <c r="E31" s="32"/>
      <c r="F31" s="40"/>
      <c r="G31" s="42">
        <v>2570</v>
      </c>
      <c r="H31" s="71"/>
      <c r="I31" s="45">
        <f>SUM(G28:G31)</f>
        <v>3129170</v>
      </c>
      <c r="J31" s="62"/>
      <c r="K31" s="45"/>
      <c r="L31" s="40"/>
      <c r="M31" s="32" t="s">
        <v>25</v>
      </c>
      <c r="N31" s="32"/>
      <c r="O31" s="32"/>
      <c r="P31" s="39">
        <f>150000+395000</f>
        <v>545000</v>
      </c>
      <c r="Q31" s="41"/>
      <c r="R31" s="43"/>
      <c r="S31" s="70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</row>
    <row r="32" spans="1:41" ht="16.5" x14ac:dyDescent="0.3">
      <c r="B32" s="32"/>
      <c r="C32" s="40"/>
      <c r="D32" s="40"/>
      <c r="E32" s="40"/>
      <c r="F32" s="40"/>
      <c r="G32" s="41"/>
      <c r="H32" s="70"/>
      <c r="I32" s="45"/>
      <c r="J32" s="62"/>
      <c r="K32" s="45"/>
      <c r="L32" s="40"/>
      <c r="M32" s="32" t="s">
        <v>26</v>
      </c>
      <c r="N32" s="32"/>
      <c r="O32" s="32"/>
      <c r="P32" s="39"/>
      <c r="Q32" s="41"/>
      <c r="R32" s="43"/>
      <c r="S32" s="70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</row>
    <row r="33" spans="2:41" ht="16.5" x14ac:dyDescent="0.3">
      <c r="B33" s="33" t="s">
        <v>11</v>
      </c>
      <c r="C33" s="32"/>
      <c r="D33" s="32"/>
      <c r="E33" s="32"/>
      <c r="F33" s="32"/>
      <c r="G33" s="39"/>
      <c r="H33" s="68"/>
      <c r="I33" s="45">
        <v>5000</v>
      </c>
      <c r="J33" s="73"/>
      <c r="K33" s="84"/>
      <c r="L33" s="40"/>
      <c r="M33" s="32"/>
      <c r="N33" s="32" t="s">
        <v>27</v>
      </c>
      <c r="O33" s="32"/>
      <c r="P33" s="39">
        <v>100000</v>
      </c>
      <c r="Q33" s="41"/>
      <c r="R33" s="43"/>
      <c r="S33" s="70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</row>
    <row r="34" spans="2:41" ht="16.5" x14ac:dyDescent="0.3">
      <c r="B34" s="33"/>
      <c r="C34" s="32"/>
      <c r="D34" s="32"/>
      <c r="E34" s="32"/>
      <c r="F34" s="32"/>
      <c r="G34" s="39"/>
      <c r="H34" s="68"/>
      <c r="I34" s="45"/>
      <c r="J34" s="73"/>
      <c r="K34" s="84"/>
      <c r="L34" s="40"/>
      <c r="M34" s="32"/>
      <c r="N34" s="32" t="s">
        <v>28</v>
      </c>
      <c r="O34" s="32"/>
      <c r="P34" s="39">
        <v>20000</v>
      </c>
      <c r="Q34" s="41"/>
      <c r="R34" s="43"/>
      <c r="S34" s="70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</row>
    <row r="35" spans="2:41" ht="16.5" x14ac:dyDescent="0.3">
      <c r="B35" s="88" t="s">
        <v>12</v>
      </c>
      <c r="C35" s="89"/>
      <c r="D35" s="89"/>
      <c r="E35" s="89"/>
      <c r="F35" s="32"/>
      <c r="G35" s="39"/>
      <c r="H35" s="68"/>
      <c r="I35" s="45"/>
      <c r="J35" s="73"/>
      <c r="K35" s="84"/>
      <c r="L35" s="40"/>
      <c r="M35" s="32"/>
      <c r="N35" s="32" t="s">
        <v>29</v>
      </c>
      <c r="O35" s="32"/>
      <c r="P35" s="39">
        <v>40000</v>
      </c>
      <c r="Q35" s="41"/>
      <c r="R35" s="43"/>
      <c r="S35" s="70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</row>
    <row r="36" spans="2:41" ht="24.6" customHeight="1" thickBot="1" x14ac:dyDescent="0.35">
      <c r="B36" s="91" t="s">
        <v>13</v>
      </c>
      <c r="C36" s="89"/>
      <c r="D36" s="89"/>
      <c r="E36" s="89"/>
      <c r="F36" s="32"/>
      <c r="G36" s="39"/>
      <c r="H36" s="68"/>
      <c r="I36" s="90">
        <v>310700</v>
      </c>
      <c r="J36" s="62"/>
      <c r="K36" s="45"/>
      <c r="L36" s="40"/>
      <c r="M36" s="32"/>
      <c r="N36" s="32" t="s">
        <v>30</v>
      </c>
      <c r="O36" s="32"/>
      <c r="P36" s="42">
        <v>500000</v>
      </c>
      <c r="Q36" s="39"/>
      <c r="R36" s="39">
        <f>SUM(P30:P36)</f>
        <v>3875000</v>
      </c>
      <c r="S36" s="80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</row>
    <row r="37" spans="2:41" ht="16.5" x14ac:dyDescent="0.3">
      <c r="B37" s="32"/>
      <c r="C37" s="32"/>
      <c r="D37" s="32"/>
      <c r="E37" s="32"/>
      <c r="F37" s="32"/>
      <c r="G37" s="39"/>
      <c r="H37" s="68"/>
      <c r="I37" s="82"/>
      <c r="J37" s="62"/>
      <c r="K37" s="45"/>
      <c r="L37" s="40"/>
      <c r="M37" s="40"/>
      <c r="N37" s="40"/>
      <c r="O37" s="40"/>
      <c r="P37" s="41"/>
      <c r="Q37" s="41"/>
      <c r="R37" s="83"/>
      <c r="S37" s="80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</row>
    <row r="38" spans="2:41" ht="17.25" thickBot="1" x14ac:dyDescent="0.35">
      <c r="B38" s="32"/>
      <c r="C38" s="32"/>
      <c r="D38" s="32"/>
      <c r="E38" s="32"/>
      <c r="F38" s="32"/>
      <c r="G38" s="39"/>
      <c r="H38" s="68"/>
      <c r="I38" s="44">
        <f>SUM(I25:I36)</f>
        <v>4325000</v>
      </c>
      <c r="J38" s="63"/>
      <c r="K38" s="46"/>
      <c r="L38" s="40"/>
      <c r="M38" s="40"/>
      <c r="N38" s="40"/>
      <c r="O38" s="40"/>
      <c r="P38" s="41"/>
      <c r="Q38" s="44"/>
      <c r="R38" s="44">
        <f>+R24+R27+R33+R36</f>
        <v>4325000</v>
      </c>
      <c r="S38" s="80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</row>
    <row r="39" spans="2:41" ht="15.75" thickTop="1" x14ac:dyDescent="0.25">
      <c r="B39" s="70"/>
      <c r="C39" s="40"/>
      <c r="D39" s="40"/>
      <c r="E39" s="40"/>
      <c r="F39" s="40"/>
      <c r="G39" s="40"/>
      <c r="H39" s="70"/>
      <c r="I39" s="47"/>
      <c r="J39" s="64"/>
      <c r="K39" s="47"/>
      <c r="L39" s="40"/>
      <c r="M39" s="40"/>
      <c r="N39" s="40"/>
      <c r="O39" s="40"/>
      <c r="P39" s="41"/>
      <c r="Q39" s="70"/>
      <c r="R39" s="41"/>
      <c r="S39" s="80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</row>
    <row r="40" spans="2:41" ht="6" customHeight="1" x14ac:dyDescent="0.25">
      <c r="B40" s="78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70"/>
      <c r="R40" s="40"/>
      <c r="S40" s="40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</row>
    <row r="42" spans="2:41" ht="16.5" x14ac:dyDescent="0.3">
      <c r="L42" s="33"/>
      <c r="M42" s="40"/>
      <c r="N42" s="40"/>
      <c r="O42" s="40"/>
      <c r="P42" s="41"/>
      <c r="Q42" s="70"/>
      <c r="R42" s="39"/>
    </row>
    <row r="43" spans="2:41" ht="16.5" x14ac:dyDescent="0.3">
      <c r="L43" s="32"/>
      <c r="M43" s="32"/>
      <c r="N43" s="32"/>
      <c r="O43" s="32"/>
      <c r="P43" s="39"/>
      <c r="Q43" s="68"/>
      <c r="R43" s="39"/>
    </row>
    <row r="44" spans="2:41" ht="16.5" x14ac:dyDescent="0.3">
      <c r="L44" s="32"/>
      <c r="M44" s="32"/>
      <c r="N44" s="32"/>
      <c r="O44" s="32"/>
      <c r="P44" s="39"/>
      <c r="Q44" s="68"/>
      <c r="R44" s="39"/>
    </row>
    <row r="45" spans="2:41" ht="16.5" x14ac:dyDescent="0.3">
      <c r="L45" s="32"/>
      <c r="M45" s="32"/>
      <c r="N45" s="32"/>
      <c r="O45" s="32"/>
      <c r="P45" s="39"/>
      <c r="Q45" s="68"/>
      <c r="R45" s="39"/>
    </row>
    <row r="46" spans="2:41" ht="16.5" x14ac:dyDescent="0.3">
      <c r="L46" s="32"/>
      <c r="M46" s="32"/>
      <c r="N46" s="32"/>
      <c r="O46" s="32"/>
      <c r="P46" s="39"/>
      <c r="Q46" s="68"/>
      <c r="R46" s="39"/>
    </row>
    <row r="47" spans="2:41" ht="16.5" x14ac:dyDescent="0.3">
      <c r="L47" s="32"/>
      <c r="M47" s="32"/>
      <c r="N47" s="32"/>
      <c r="O47" s="32"/>
      <c r="P47" s="39"/>
      <c r="Q47" s="68"/>
      <c r="R47" s="39"/>
    </row>
    <row r="48" spans="2:41" ht="16.5" x14ac:dyDescent="0.3">
      <c r="L48" s="32"/>
      <c r="M48" s="32"/>
      <c r="N48" s="32"/>
      <c r="O48" s="32"/>
      <c r="P48" s="39"/>
      <c r="Q48" s="68"/>
      <c r="R48" s="39"/>
    </row>
    <row r="49" spans="12:18" ht="16.5" x14ac:dyDescent="0.3">
      <c r="L49" s="32"/>
      <c r="M49" s="32"/>
      <c r="N49" s="32"/>
      <c r="O49" s="32"/>
      <c r="P49" s="45"/>
      <c r="Q49" s="81"/>
      <c r="R49" s="45"/>
    </row>
  </sheetData>
  <mergeCells count="2">
    <mergeCell ref="I16:N16"/>
    <mergeCell ref="B15:D15"/>
  </mergeCells>
  <pageMargins left="0.7" right="0.7" top="0.78740157499999996" bottom="0.78740157499999996" header="0.3" footer="0.3"/>
  <pageSetup paperSize="8" orientation="landscape" r:id="rId1"/>
  <headerFooter>
    <oddFooter xml:space="preserve">&amp;R&amp;"Century Gothic,Fett"&amp;10&amp;K00B0F0AUDfIT-Praxishilfe 2/4&amp;13     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72561-84D8-40E2-BCB1-851B41ECCEF5}">
  <dimension ref="A1:AJ33"/>
  <sheetViews>
    <sheetView zoomScale="85" zoomScaleNormal="85" workbookViewId="0">
      <selection sqref="A1:AJ1"/>
    </sheetView>
  </sheetViews>
  <sheetFormatPr baseColWidth="10" defaultRowHeight="15" x14ac:dyDescent="0.25"/>
  <cols>
    <col min="3" max="4" width="4.7109375" customWidth="1"/>
    <col min="7" max="8" width="13" bestFit="1" customWidth="1"/>
    <col min="9" max="10" width="4.7109375" customWidth="1"/>
    <col min="13" max="13" width="13" bestFit="1" customWidth="1"/>
    <col min="14" max="14" width="13.42578125" bestFit="1" customWidth="1"/>
  </cols>
  <sheetData>
    <row r="1" spans="1:36" ht="22.5" x14ac:dyDescent="0.25">
      <c r="A1" s="94" t="s">
        <v>60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3" spans="1:36" x14ac:dyDescent="0.25">
      <c r="A3" s="18" t="s">
        <v>31</v>
      </c>
      <c r="B3" s="19" t="s">
        <v>61</v>
      </c>
      <c r="C3" s="19"/>
      <c r="D3" s="19"/>
      <c r="E3" s="19"/>
      <c r="F3" s="19"/>
      <c r="G3" s="19"/>
      <c r="H3" s="19"/>
      <c r="I3" s="19"/>
    </row>
    <row r="4" spans="1:36" x14ac:dyDescent="0.25">
      <c r="B4" s="19" t="s">
        <v>58</v>
      </c>
      <c r="C4" s="19"/>
      <c r="D4" s="19"/>
      <c r="E4" s="19"/>
      <c r="F4" s="19"/>
      <c r="G4" s="19"/>
      <c r="H4" s="19"/>
      <c r="I4" s="19"/>
    </row>
    <row r="5" spans="1:36" x14ac:dyDescent="0.25">
      <c r="B5" s="19" t="s">
        <v>59</v>
      </c>
      <c r="C5" s="19"/>
      <c r="D5" s="19"/>
      <c r="E5" s="19"/>
      <c r="F5" s="19"/>
      <c r="G5" s="19"/>
      <c r="H5" s="19"/>
      <c r="I5" s="19"/>
    </row>
    <row r="7" spans="1:36" x14ac:dyDescent="0.25">
      <c r="B7" s="19" t="s">
        <v>32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36" x14ac:dyDescent="0.25">
      <c r="B8" s="19" t="s">
        <v>33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10" spans="1:36" ht="15.75" thickBot="1" x14ac:dyDescent="0.3">
      <c r="C10" s="21" t="s">
        <v>0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 t="s">
        <v>1</v>
      </c>
    </row>
    <row r="11" spans="1:36" x14ac:dyDescent="0.25">
      <c r="C11" s="18" t="s">
        <v>4</v>
      </c>
      <c r="H11" s="2"/>
      <c r="I11" s="29" t="s">
        <v>21</v>
      </c>
    </row>
    <row r="12" spans="1:36" x14ac:dyDescent="0.25">
      <c r="C12" t="s">
        <v>41</v>
      </c>
      <c r="G12" s="4"/>
      <c r="H12" s="5"/>
      <c r="J12" s="19" t="s">
        <v>14</v>
      </c>
      <c r="K12" s="19"/>
      <c r="L12" s="19"/>
      <c r="M12" s="23">
        <v>100000</v>
      </c>
      <c r="N12" s="23"/>
    </row>
    <row r="13" spans="1:36" x14ac:dyDescent="0.25">
      <c r="D13" t="s">
        <v>20</v>
      </c>
      <c r="G13" s="23">
        <v>500000</v>
      </c>
      <c r="H13" s="5"/>
      <c r="J13" s="19" t="s">
        <v>15</v>
      </c>
      <c r="K13" s="19"/>
      <c r="L13" s="19"/>
      <c r="M13" s="23">
        <v>-160000</v>
      </c>
      <c r="N13" s="23"/>
    </row>
    <row r="14" spans="1:36" x14ac:dyDescent="0.25">
      <c r="G14" s="4"/>
      <c r="H14" s="5"/>
      <c r="J14" s="19" t="s">
        <v>16</v>
      </c>
      <c r="K14" s="19"/>
      <c r="L14" s="19"/>
      <c r="M14" s="23">
        <f>-250700</f>
        <v>-250700</v>
      </c>
      <c r="N14" s="23"/>
    </row>
    <row r="15" spans="1:36" x14ac:dyDescent="0.25">
      <c r="C15" t="s">
        <v>42</v>
      </c>
      <c r="G15" s="4"/>
      <c r="H15" s="5"/>
      <c r="J15" s="19" t="s">
        <v>17</v>
      </c>
      <c r="K15" s="19"/>
      <c r="L15" s="19"/>
      <c r="M15" s="23">
        <f>SUM(M12:M14)</f>
        <v>-310700</v>
      </c>
      <c r="N15" s="23"/>
    </row>
    <row r="16" spans="1:36" x14ac:dyDescent="0.25">
      <c r="D16" t="s">
        <v>2</v>
      </c>
      <c r="G16" s="23">
        <v>30000</v>
      </c>
      <c r="H16" s="5"/>
      <c r="J16" s="19" t="s">
        <v>18</v>
      </c>
      <c r="K16" s="19"/>
      <c r="L16" s="19"/>
      <c r="M16" s="23"/>
      <c r="N16" s="23"/>
    </row>
    <row r="17" spans="3:14" x14ac:dyDescent="0.25">
      <c r="D17" t="s">
        <v>3</v>
      </c>
      <c r="G17" s="23">
        <v>250000</v>
      </c>
      <c r="H17" s="5"/>
      <c r="J17" s="19" t="s">
        <v>13</v>
      </c>
      <c r="K17" s="19"/>
      <c r="L17" s="19"/>
      <c r="M17" s="23">
        <f>IF(M15&lt;0,M15*-1,0)</f>
        <v>310700</v>
      </c>
      <c r="N17" s="23">
        <f>+M15+M17</f>
        <v>0</v>
      </c>
    </row>
    <row r="18" spans="3:14" ht="15.75" thickBot="1" x14ac:dyDescent="0.3">
      <c r="D18" t="s">
        <v>7</v>
      </c>
      <c r="G18" s="24">
        <v>100130</v>
      </c>
      <c r="H18" s="25">
        <f>SUM(G13:G18)</f>
        <v>880130</v>
      </c>
      <c r="M18" s="4"/>
      <c r="N18" s="4"/>
    </row>
    <row r="19" spans="3:14" x14ac:dyDescent="0.25">
      <c r="G19" s="4"/>
      <c r="H19" s="25"/>
      <c r="I19" s="18" t="s">
        <v>19</v>
      </c>
      <c r="M19" s="4"/>
      <c r="N19" s="4"/>
    </row>
    <row r="20" spans="3:14" x14ac:dyDescent="0.25">
      <c r="C20" s="18" t="s">
        <v>5</v>
      </c>
      <c r="E20" s="20"/>
      <c r="G20" s="4"/>
      <c r="H20" s="25"/>
      <c r="J20" s="19" t="s">
        <v>22</v>
      </c>
      <c r="K20" s="19"/>
      <c r="L20" s="19"/>
      <c r="M20" s="23"/>
      <c r="N20" s="23">
        <v>450000</v>
      </c>
    </row>
    <row r="21" spans="3:14" x14ac:dyDescent="0.25">
      <c r="D21" t="s">
        <v>6</v>
      </c>
      <c r="G21" s="23">
        <v>2560000</v>
      </c>
      <c r="H21" s="25"/>
      <c r="M21" s="4"/>
      <c r="N21" s="4"/>
    </row>
    <row r="22" spans="3:14" x14ac:dyDescent="0.25">
      <c r="D22" t="s">
        <v>8</v>
      </c>
      <c r="G22" s="23">
        <v>400000</v>
      </c>
      <c r="H22" s="25"/>
      <c r="I22" s="18" t="s">
        <v>23</v>
      </c>
      <c r="M22" s="4"/>
      <c r="N22" s="4"/>
    </row>
    <row r="23" spans="3:14" x14ac:dyDescent="0.25">
      <c r="D23" t="s">
        <v>9</v>
      </c>
      <c r="G23" s="23">
        <v>166600</v>
      </c>
      <c r="H23" s="25"/>
      <c r="J23" s="19" t="s">
        <v>24</v>
      </c>
      <c r="K23" s="19"/>
      <c r="L23" s="19"/>
      <c r="M23" s="23">
        <v>2670000</v>
      </c>
      <c r="N23" s="4"/>
    </row>
    <row r="24" spans="3:14" ht="15.75" thickBot="1" x14ac:dyDescent="0.3">
      <c r="D24" t="s">
        <v>10</v>
      </c>
      <c r="G24" s="24">
        <v>2570</v>
      </c>
      <c r="H24" s="25">
        <f>SUM(G21:G24)</f>
        <v>3129170</v>
      </c>
      <c r="J24" s="19" t="s">
        <v>25</v>
      </c>
      <c r="K24" s="19"/>
      <c r="L24" s="19"/>
      <c r="M24" s="23">
        <f>150000+395000</f>
        <v>545000</v>
      </c>
      <c r="N24" s="4"/>
    </row>
    <row r="25" spans="3:14" x14ac:dyDescent="0.25">
      <c r="G25" s="4"/>
      <c r="H25" s="25"/>
      <c r="J25" s="19" t="s">
        <v>26</v>
      </c>
      <c r="K25" s="19"/>
      <c r="L25" s="19"/>
      <c r="M25" s="23"/>
      <c r="N25" s="4"/>
    </row>
    <row r="26" spans="3:14" x14ac:dyDescent="0.25">
      <c r="C26" s="18" t="s">
        <v>11</v>
      </c>
      <c r="G26" s="4"/>
      <c r="H26" s="25">
        <v>5000</v>
      </c>
      <c r="J26" s="19"/>
      <c r="K26" s="19" t="s">
        <v>27</v>
      </c>
      <c r="L26" s="19"/>
      <c r="M26" s="23">
        <v>100000</v>
      </c>
      <c r="N26" s="4"/>
    </row>
    <row r="27" spans="3:14" x14ac:dyDescent="0.25">
      <c r="G27" s="4"/>
      <c r="H27" s="25"/>
      <c r="J27" s="19"/>
      <c r="K27" s="19" t="s">
        <v>28</v>
      </c>
      <c r="L27" s="19"/>
      <c r="M27" s="23">
        <v>20000</v>
      </c>
      <c r="N27" s="4"/>
    </row>
    <row r="28" spans="3:14" x14ac:dyDescent="0.25">
      <c r="C28" s="18" t="s">
        <v>12</v>
      </c>
      <c r="D28" s="19"/>
      <c r="E28" s="19"/>
      <c r="G28" s="4"/>
      <c r="H28" s="25"/>
      <c r="J28" s="19"/>
      <c r="K28" s="19" t="s">
        <v>29</v>
      </c>
      <c r="L28" s="19"/>
      <c r="M28" s="23">
        <v>40000</v>
      </c>
      <c r="N28" s="4"/>
    </row>
    <row r="29" spans="3:14" ht="15.75" thickBot="1" x14ac:dyDescent="0.3">
      <c r="C29" s="18" t="s">
        <v>13</v>
      </c>
      <c r="D29" s="19"/>
      <c r="E29" s="19"/>
      <c r="G29" s="4"/>
      <c r="H29" s="26">
        <f>M17</f>
        <v>310700</v>
      </c>
      <c r="J29" s="19"/>
      <c r="K29" s="19" t="s">
        <v>30</v>
      </c>
      <c r="L29" s="19"/>
      <c r="M29" s="24">
        <v>500000</v>
      </c>
      <c r="N29" s="23">
        <f>SUM(M23:M29)</f>
        <v>3875000</v>
      </c>
    </row>
    <row r="30" spans="3:14" x14ac:dyDescent="0.25">
      <c r="G30" s="4"/>
      <c r="H30" s="5"/>
      <c r="M30" s="4"/>
      <c r="N30" s="4"/>
    </row>
    <row r="31" spans="3:14" ht="15.75" thickBot="1" x14ac:dyDescent="0.3">
      <c r="G31" s="4"/>
      <c r="H31" s="28">
        <f>+H18+H24+H26+H29</f>
        <v>4325000</v>
      </c>
      <c r="M31" s="4"/>
      <c r="N31" s="27">
        <f>+N17+N20+N26+N29</f>
        <v>4325000</v>
      </c>
    </row>
    <row r="32" spans="3:14" ht="15.75" thickTop="1" x14ac:dyDescent="0.25">
      <c r="H32" s="3"/>
      <c r="M32" s="4"/>
      <c r="N32" s="4"/>
    </row>
    <row r="33" spans="8:8" x14ac:dyDescent="0.25">
      <c r="H33" s="3"/>
    </row>
  </sheetData>
  <mergeCells count="1">
    <mergeCell ref="A1:AJ1"/>
  </mergeCells>
  <pageMargins left="0.7" right="0.7" top="0.78740157499999996" bottom="0.78740157499999996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29BFA-284B-411F-A1C7-FB0548F83ACF}">
  <dimension ref="A1:N50"/>
  <sheetViews>
    <sheetView workbookViewId="0">
      <selection activeCell="N16" sqref="N16"/>
    </sheetView>
  </sheetViews>
  <sheetFormatPr baseColWidth="10" defaultRowHeight="15" x14ac:dyDescent="0.25"/>
  <cols>
    <col min="3" max="4" width="4.7109375" customWidth="1"/>
    <col min="9" max="10" width="4.7109375" customWidth="1"/>
  </cols>
  <sheetData>
    <row r="1" spans="1:14" x14ac:dyDescent="0.25">
      <c r="A1" s="10" t="s">
        <v>47</v>
      </c>
      <c r="B1" t="s">
        <v>34</v>
      </c>
    </row>
    <row r="2" spans="1:14" x14ac:dyDescent="0.25">
      <c r="B2" t="s">
        <v>35</v>
      </c>
    </row>
    <row r="3" spans="1:14" x14ac:dyDescent="0.25">
      <c r="B3" s="16" t="s">
        <v>36</v>
      </c>
      <c r="C3" t="s">
        <v>48</v>
      </c>
    </row>
    <row r="4" spans="1:14" x14ac:dyDescent="0.25">
      <c r="B4" s="16" t="s">
        <v>36</v>
      </c>
      <c r="C4" t="s">
        <v>54</v>
      </c>
    </row>
    <row r="5" spans="1:14" x14ac:dyDescent="0.25">
      <c r="B5" s="16" t="s">
        <v>36</v>
      </c>
      <c r="C5" t="s">
        <v>51</v>
      </c>
    </row>
    <row r="6" spans="1:14" x14ac:dyDescent="0.25">
      <c r="B6" s="16"/>
      <c r="C6" t="s">
        <v>52</v>
      </c>
    </row>
    <row r="7" spans="1:14" x14ac:dyDescent="0.25">
      <c r="B7" s="16" t="s">
        <v>36</v>
      </c>
      <c r="C7" t="s">
        <v>50</v>
      </c>
    </row>
    <row r="8" spans="1:14" x14ac:dyDescent="0.25">
      <c r="B8" s="16" t="s">
        <v>36</v>
      </c>
      <c r="C8" t="s">
        <v>39</v>
      </c>
    </row>
    <row r="9" spans="1:14" x14ac:dyDescent="0.25">
      <c r="B9" s="16"/>
      <c r="C9" t="s">
        <v>38</v>
      </c>
    </row>
    <row r="10" spans="1:14" x14ac:dyDescent="0.25">
      <c r="B10" s="16" t="s">
        <v>36</v>
      </c>
      <c r="C10" t="s">
        <v>40</v>
      </c>
    </row>
    <row r="15" spans="1:14" ht="15.75" thickBot="1" x14ac:dyDescent="0.3">
      <c r="C15" s="9" t="s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4" t="s">
        <v>1</v>
      </c>
    </row>
    <row r="16" spans="1:14" x14ac:dyDescent="0.25">
      <c r="C16" s="10" t="s">
        <v>4</v>
      </c>
      <c r="H16" s="2"/>
      <c r="I16" s="11" t="s">
        <v>21</v>
      </c>
      <c r="N16" s="17">
        <v>0</v>
      </c>
    </row>
    <row r="17" spans="3:14" x14ac:dyDescent="0.25">
      <c r="C17" t="s">
        <v>41</v>
      </c>
      <c r="G17" s="4"/>
      <c r="H17" s="5"/>
      <c r="M17" s="4"/>
      <c r="N17" s="4"/>
    </row>
    <row r="18" spans="3:14" x14ac:dyDescent="0.25">
      <c r="D18" t="s">
        <v>20</v>
      </c>
      <c r="G18" s="4">
        <v>0</v>
      </c>
      <c r="H18" s="5"/>
      <c r="I18" s="10" t="s">
        <v>19</v>
      </c>
      <c r="M18" s="4"/>
      <c r="N18" s="4"/>
    </row>
    <row r="19" spans="3:14" x14ac:dyDescent="0.25">
      <c r="G19" s="4"/>
      <c r="H19" s="5"/>
      <c r="J19" t="s">
        <v>22</v>
      </c>
      <c r="M19" s="4"/>
      <c r="N19" s="4">
        <v>500000</v>
      </c>
    </row>
    <row r="20" spans="3:14" x14ac:dyDescent="0.25">
      <c r="C20" t="s">
        <v>42</v>
      </c>
      <c r="G20" s="4"/>
      <c r="H20" s="5"/>
      <c r="M20" s="4"/>
      <c r="N20" s="4"/>
    </row>
    <row r="21" spans="3:14" x14ac:dyDescent="0.25">
      <c r="D21" t="s">
        <v>2</v>
      </c>
      <c r="G21" s="4">
        <v>40000</v>
      </c>
      <c r="H21" s="5"/>
      <c r="I21" s="10" t="s">
        <v>23</v>
      </c>
      <c r="M21" s="4"/>
      <c r="N21" s="4"/>
    </row>
    <row r="22" spans="3:14" x14ac:dyDescent="0.25">
      <c r="D22" t="s">
        <v>3</v>
      </c>
      <c r="G22" s="4">
        <v>400000</v>
      </c>
      <c r="H22" s="5"/>
      <c r="J22" t="s">
        <v>24</v>
      </c>
      <c r="M22" s="4">
        <v>2670000</v>
      </c>
      <c r="N22" s="4"/>
    </row>
    <row r="23" spans="3:14" ht="15.75" thickBot="1" x14ac:dyDescent="0.3">
      <c r="D23" t="s">
        <v>7</v>
      </c>
      <c r="G23" s="6">
        <v>100130</v>
      </c>
      <c r="H23" s="5">
        <f>SUM(G18:G23)</f>
        <v>540130</v>
      </c>
      <c r="J23" t="s">
        <v>25</v>
      </c>
      <c r="M23" s="4">
        <f>150000+395000</f>
        <v>545000</v>
      </c>
      <c r="N23" s="4"/>
    </row>
    <row r="24" spans="3:14" x14ac:dyDescent="0.25">
      <c r="G24" s="4"/>
      <c r="H24" s="5"/>
      <c r="J24" t="s">
        <v>26</v>
      </c>
      <c r="M24" s="4"/>
      <c r="N24" s="4"/>
    </row>
    <row r="25" spans="3:14" x14ac:dyDescent="0.25">
      <c r="C25" s="10" t="s">
        <v>5</v>
      </c>
      <c r="G25" s="4"/>
      <c r="H25" s="5"/>
      <c r="K25" t="s">
        <v>27</v>
      </c>
      <c r="M25" s="4">
        <v>100000</v>
      </c>
      <c r="N25" s="4"/>
    </row>
    <row r="26" spans="3:14" x14ac:dyDescent="0.25">
      <c r="D26" t="s">
        <v>6</v>
      </c>
      <c r="G26" s="4">
        <v>2560000</v>
      </c>
      <c r="H26" s="5"/>
      <c r="K26" t="s">
        <v>28</v>
      </c>
      <c r="M26" s="4">
        <v>20000</v>
      </c>
      <c r="N26" s="4"/>
    </row>
    <row r="27" spans="3:14" x14ac:dyDescent="0.25">
      <c r="D27" t="s">
        <v>8</v>
      </c>
      <c r="G27" s="4">
        <v>375000</v>
      </c>
      <c r="H27" s="5"/>
      <c r="K27" t="s">
        <v>29</v>
      </c>
      <c r="M27" s="4">
        <v>40000</v>
      </c>
      <c r="N27" s="4"/>
    </row>
    <row r="28" spans="3:14" ht="15.75" thickBot="1" x14ac:dyDescent="0.3">
      <c r="D28" t="s">
        <v>9</v>
      </c>
      <c r="G28" s="4">
        <v>166600</v>
      </c>
      <c r="H28" s="5"/>
      <c r="K28" t="s">
        <v>30</v>
      </c>
      <c r="M28" s="6">
        <v>0</v>
      </c>
      <c r="N28" s="6">
        <f>SUM(M22:M28)</f>
        <v>3375000</v>
      </c>
    </row>
    <row r="29" spans="3:14" ht="15.75" thickBot="1" x14ac:dyDescent="0.3">
      <c r="D29" t="s">
        <v>10</v>
      </c>
      <c r="G29" s="6">
        <v>2570</v>
      </c>
      <c r="H29" s="5">
        <f>SUM(G26:G29)</f>
        <v>3104170</v>
      </c>
      <c r="M29" s="8"/>
      <c r="N29" s="8"/>
    </row>
    <row r="30" spans="3:14" x14ac:dyDescent="0.25">
      <c r="G30" s="4"/>
      <c r="H30" s="5"/>
      <c r="M30" s="8"/>
      <c r="N30" s="8"/>
    </row>
    <row r="31" spans="3:14" x14ac:dyDescent="0.25">
      <c r="C31" s="10" t="s">
        <v>11</v>
      </c>
      <c r="G31" s="4"/>
      <c r="H31" s="5"/>
      <c r="M31" s="8"/>
      <c r="N31" s="8"/>
    </row>
    <row r="32" spans="3:14" x14ac:dyDescent="0.25">
      <c r="C32" s="10"/>
      <c r="G32" s="4"/>
      <c r="H32" s="5"/>
      <c r="M32" s="8"/>
      <c r="N32" s="8"/>
    </row>
    <row r="33" spans="3:14" ht="15.75" thickBot="1" x14ac:dyDescent="0.3">
      <c r="C33" s="10" t="s">
        <v>56</v>
      </c>
      <c r="G33" s="4"/>
      <c r="H33" s="7">
        <v>230700</v>
      </c>
      <c r="M33" s="8"/>
      <c r="N33" s="8"/>
    </row>
    <row r="34" spans="3:14" x14ac:dyDescent="0.25">
      <c r="G34" s="4"/>
      <c r="H34" s="5"/>
      <c r="M34" s="4"/>
      <c r="N34" s="4"/>
    </row>
    <row r="35" spans="3:14" ht="15.75" thickBot="1" x14ac:dyDescent="0.3">
      <c r="H35" s="12">
        <f>+H23+H29+H31+H33</f>
        <v>3875000</v>
      </c>
      <c r="K35" s="10"/>
      <c r="M35" s="4"/>
      <c r="N35" s="13">
        <f>+N19+N25+N28</f>
        <v>3875000</v>
      </c>
    </row>
    <row r="36" spans="3:14" ht="15.75" thickTop="1" x14ac:dyDescent="0.25">
      <c r="H36" s="3"/>
      <c r="M36" s="4"/>
      <c r="N36" s="4"/>
    </row>
    <row r="37" spans="3:14" x14ac:dyDescent="0.25">
      <c r="H37" s="3"/>
    </row>
    <row r="40" spans="3:14" x14ac:dyDescent="0.25">
      <c r="C40" s="10" t="s">
        <v>37</v>
      </c>
    </row>
    <row r="41" spans="3:14" x14ac:dyDescent="0.25">
      <c r="C41" t="s">
        <v>43</v>
      </c>
      <c r="K41" s="4">
        <v>-310700</v>
      </c>
    </row>
    <row r="42" spans="3:14" x14ac:dyDescent="0.25">
      <c r="C42" t="s">
        <v>49</v>
      </c>
      <c r="K42" s="4">
        <v>-500000</v>
      </c>
    </row>
    <row r="43" spans="3:14" x14ac:dyDescent="0.25">
      <c r="C43" t="s">
        <v>44</v>
      </c>
      <c r="K43" s="4">
        <v>160000</v>
      </c>
    </row>
    <row r="44" spans="3:14" x14ac:dyDescent="0.25">
      <c r="C44" t="s">
        <v>53</v>
      </c>
      <c r="K44" s="4">
        <v>-25000</v>
      </c>
    </row>
    <row r="45" spans="3:14" x14ac:dyDescent="0.25">
      <c r="C45" t="s">
        <v>55</v>
      </c>
      <c r="K45" s="4">
        <v>-5000</v>
      </c>
    </row>
    <row r="46" spans="3:14" x14ac:dyDescent="0.25">
      <c r="C46" t="s">
        <v>45</v>
      </c>
      <c r="K46" s="4">
        <v>-50000</v>
      </c>
    </row>
    <row r="47" spans="3:14" x14ac:dyDescent="0.25">
      <c r="C47" t="s">
        <v>46</v>
      </c>
      <c r="K47" s="15">
        <v>500000</v>
      </c>
    </row>
    <row r="48" spans="3:14" x14ac:dyDescent="0.25">
      <c r="K48" s="4"/>
    </row>
    <row r="49" spans="11:11" ht="15.75" thickBot="1" x14ac:dyDescent="0.3">
      <c r="K49" s="13">
        <f>SUM(K41:K48)</f>
        <v>-230700</v>
      </c>
    </row>
    <row r="50" spans="11:11" ht="15.75" thickTop="1" x14ac:dyDescent="0.25"/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4687ea4e-58a7-4478-8aea-f454ee52516d</BSO999929>
</file>

<file path=customXml/itemProps1.xml><?xml version="1.0" encoding="utf-8"?>
<ds:datastoreItem xmlns:ds="http://schemas.openxmlformats.org/officeDocument/2006/customXml" ds:itemID="{8A1DF828-33DC-4D0D-A4D3-1C32A1C73D05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Ü-Status keine Ü</vt:lpstr>
      <vt:lpstr>FAll 1 Ausgangsbilanz</vt:lpstr>
      <vt:lpstr>Ü-STatus mit 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Rotgeri, Annette - AUDfIT</dc:creator>
  <cp:lastModifiedBy>Hirth, Tina - LÖSLE</cp:lastModifiedBy>
  <cp:lastPrinted>2025-04-04T06:29:59Z</cp:lastPrinted>
  <dcterms:created xsi:type="dcterms:W3CDTF">2025-01-17T12:59:34Z</dcterms:created>
  <dcterms:modified xsi:type="dcterms:W3CDTF">2025-04-09T12:03:53Z</dcterms:modified>
</cp:coreProperties>
</file>