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T:\AUD_610_Reihen\_2025\1._UWP 1\2_Fachlicher Teil\1_Dateien nicht PDF\2_Anlagenband\1_Praxishilfen\"/>
    </mc:Choice>
  </mc:AlternateContent>
  <xr:revisionPtr revIDLastSave="0" documentId="13_ncr:1_{9CF52AB8-083B-4D02-B070-175647C0DA09}" xr6:coauthVersionLast="36" xr6:coauthVersionMax="36" xr10:uidLastSave="{00000000-0000-0000-0000-000000000000}"/>
  <bookViews>
    <workbookView xWindow="0" yWindow="0" windowWidth="23040" windowHeight="8490" xr2:uid="{260DA3A5-4E5F-4312-8C22-C3BAE20E8423}"/>
  </bookViews>
  <sheets>
    <sheet name="Ü-Status keine Ü (2)" sheetId="4" r:id="rId1"/>
    <sheet name="AB HIER ALT !!!!" sheetId="5" r:id="rId2"/>
    <sheet name="Ü-Status keine Ü" sheetId="1" r:id="rId3"/>
    <sheet name="FAll 1 Ausgangsbilanz" sheetId="3" r:id="rId4"/>
    <sheet name="Ü-STatus mit Ü" sheetId="2" r:id="rId5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24" i="4" l="1"/>
  <c r="S39" i="4" s="1"/>
  <c r="J33" i="4"/>
  <c r="J19" i="4"/>
  <c r="Q36" i="4"/>
  <c r="Q39" i="4" s="1"/>
  <c r="T35" i="4"/>
  <c r="T34" i="4"/>
  <c r="T33" i="4"/>
  <c r="J31" i="4"/>
  <c r="I31" i="4"/>
  <c r="G31" i="4"/>
  <c r="G39" i="4" s="1"/>
  <c r="T32" i="4"/>
  <c r="T31" i="4"/>
  <c r="J29" i="4"/>
  <c r="T30" i="4"/>
  <c r="J28" i="4"/>
  <c r="T29" i="4"/>
  <c r="J27" i="4"/>
  <c r="I25" i="4"/>
  <c r="G25" i="4"/>
  <c r="T26" i="4"/>
  <c r="J24" i="4"/>
  <c r="J23" i="4"/>
  <c r="J22" i="4"/>
  <c r="Q40" i="4" l="1"/>
  <c r="I39" i="4"/>
  <c r="T36" i="4"/>
  <c r="J25" i="4"/>
  <c r="J39" i="4" s="1"/>
  <c r="J40" i="4" s="1"/>
  <c r="T24" i="4"/>
  <c r="S40" i="4"/>
  <c r="P23" i="1"/>
  <c r="T39" i="4" l="1"/>
  <c r="T40" i="4" s="1"/>
  <c r="N46" i="1"/>
  <c r="K49" i="2" l="1"/>
  <c r="I29" i="1"/>
  <c r="I23" i="1"/>
  <c r="I35" i="1" s="1"/>
  <c r="H29" i="2"/>
  <c r="H23" i="2"/>
  <c r="M23" i="2"/>
  <c r="N28" i="2" s="1"/>
  <c r="N35" i="2" s="1"/>
  <c r="M24" i="3"/>
  <c r="M14" i="3"/>
  <c r="H35" i="2" l="1"/>
  <c r="N29" i="3"/>
  <c r="H24" i="3"/>
  <c r="H18" i="3"/>
  <c r="M15" i="3"/>
  <c r="R35" i="1"/>
  <c r="M17" i="3" l="1"/>
  <c r="H29" i="3" s="1"/>
  <c r="H31" i="3" s="1"/>
  <c r="N17" i="3" l="1"/>
  <c r="N31" i="3" s="1"/>
</calcChain>
</file>

<file path=xl/sharedStrings.xml><?xml version="1.0" encoding="utf-8"?>
<sst xmlns="http://schemas.openxmlformats.org/spreadsheetml/2006/main" count="220" uniqueCount="87">
  <si>
    <t>Aktiva</t>
  </si>
  <si>
    <t>Passiva</t>
  </si>
  <si>
    <t>Grundstück</t>
  </si>
  <si>
    <t>Gebäude</t>
  </si>
  <si>
    <t>Anlagevermögen</t>
  </si>
  <si>
    <t>Umlaufvermögen</t>
  </si>
  <si>
    <t>Vorräte</t>
  </si>
  <si>
    <t>BGA</t>
  </si>
  <si>
    <t>Forderungen L+L</t>
  </si>
  <si>
    <t>Sonstige VG</t>
  </si>
  <si>
    <t>Flüssige Mittel</t>
  </si>
  <si>
    <t>ARAP</t>
  </si>
  <si>
    <t>nicht durch Eigenkapital</t>
  </si>
  <si>
    <t>gedeckter Fehlbetrag</t>
  </si>
  <si>
    <t>Stammkapital</t>
  </si>
  <si>
    <t>Verlustvortrag</t>
  </si>
  <si>
    <t>Jahresfehlbetrag</t>
  </si>
  <si>
    <t>Zwischensumme</t>
  </si>
  <si>
    <t>Nicht durch Eigenkapital</t>
  </si>
  <si>
    <t>Rückstellungen</t>
  </si>
  <si>
    <t>Software</t>
  </si>
  <si>
    <t>Eigenkapital</t>
  </si>
  <si>
    <t>sonstige Rückstellungen</t>
  </si>
  <si>
    <t>Verbindlichkeiten</t>
  </si>
  <si>
    <t>Verbindlichkeiten ggü. KI</t>
  </si>
  <si>
    <t>Verbindlichkeiten aus L+L</t>
  </si>
  <si>
    <t>Sonstige Verbindlichkeiten</t>
  </si>
  <si>
    <t>Lohn und Gehalt</t>
  </si>
  <si>
    <t>KiSt</t>
  </si>
  <si>
    <t>SV</t>
  </si>
  <si>
    <t>Darlehen ggü Gesell.</t>
  </si>
  <si>
    <t>Sachverhalt:</t>
  </si>
  <si>
    <t xml:space="preserve">Der Wirtschaftsprüfer Pfiffig rät dem Geschäfstführer Wurm der Eiche GmbH, einen Überschuldungsstatus aufzustellen, um zu prüfen, ob eventuell ein  </t>
  </si>
  <si>
    <t>Grund zur Eröffnung einer Insolvenz vorliegt. Wurm beauftragt daraufhin einen Unternehmensberater, einen Überschuldungsstatus aufzustellen.</t>
  </si>
  <si>
    <t>Unternehmensberater Fleißig macht sich sofort an die Arbeit  und erstellt den nachfolgenden Überschuldungsstatus. Dabei hat er die folgenden</t>
  </si>
  <si>
    <t>Annahmen gemacht:</t>
  </si>
  <si>
    <t>▪</t>
  </si>
  <si>
    <t>Herleitung des Eigenkapitals ausgehend von dem aus der letzten Handelsbilanz</t>
  </si>
  <si>
    <t>berücksichtigt.</t>
  </si>
  <si>
    <t xml:space="preserve">Im Rahmen eines drohenden Insolvenzverfahrens ist mit Kosten in Höhe von 50.000,00 € zu rechnen, die er bei den Rückstellungen </t>
  </si>
  <si>
    <t>Wurm ist bereit, bei dem von ihm gegebenen Darlehen einen qualifizierten Rangrücktritt zu erklären.</t>
  </si>
  <si>
    <t xml:space="preserve">    Immaterielle VG</t>
  </si>
  <si>
    <t xml:space="preserve">    Sachanlagevermögen</t>
  </si>
  <si>
    <t>Eigenkapital laut Handelsbilanz</t>
  </si>
  <si>
    <t>Aufdeckung der stillen Reserven im Sachanlagevermögen</t>
  </si>
  <si>
    <t>Berücksichtigung der zusätzlichen Rückstellungen</t>
  </si>
  <si>
    <t>Berücksichtigung des Rangrücktritts</t>
  </si>
  <si>
    <t>Variante 2:</t>
  </si>
  <si>
    <t>Die Software ist unternehmensindividuell erstellt und könnte nicht verkauft werden.</t>
  </si>
  <si>
    <t>Außerachtlassung der Software</t>
  </si>
  <si>
    <r>
      <t xml:space="preserve">Die vorausgezahlte Kosten, die im ARAP ausgewiesen sind können </t>
    </r>
    <r>
      <rPr>
        <b/>
        <sz val="11"/>
        <color theme="1"/>
        <rFont val="Calibri"/>
        <family val="2"/>
        <scheme val="minor"/>
      </rPr>
      <t>nicht</t>
    </r>
    <r>
      <rPr>
        <sz val="11"/>
        <color theme="1"/>
        <rFont val="Calibri"/>
        <family val="2"/>
        <scheme val="minor"/>
      </rPr>
      <t xml:space="preserve"> zurükgefordert werden. </t>
    </r>
  </si>
  <si>
    <t xml:space="preserve">Forderungen gegenüber dem Hauptkunden in Höhe von 100.000,00 € wurden schon im Rahmen der Handelsbilanz um 75 % </t>
  </si>
  <si>
    <t>abgeschrieben. Die restlichen 25.000,00 € werden jetzt auch außer Acht gelassen.</t>
  </si>
  <si>
    <t>Berücksichtigung der zusätzlichen Wertberichtigung</t>
  </si>
  <si>
    <t>Im Grundstück sind 10.000,00 € und im Gebäude 150.000,00 € stille Reserven.</t>
  </si>
  <si>
    <t>Verlust der vorausgezahlten Kosten</t>
  </si>
  <si>
    <t>Kapitalfehlbetrag</t>
  </si>
  <si>
    <r>
      <rPr>
        <b/>
        <sz val="10"/>
        <color rgb="FFFF0000"/>
        <rFont val="Century Gothic"/>
        <family val="2"/>
      </rPr>
      <t>Zahlungsunfähigkeit ist aktuell nicht gegeben</t>
    </r>
    <r>
      <rPr>
        <sz val="10"/>
        <color theme="1"/>
        <rFont val="Century Gothic"/>
        <family val="2"/>
      </rPr>
      <t>, aber es ist</t>
    </r>
    <r>
      <rPr>
        <b/>
        <sz val="10"/>
        <color theme="1"/>
        <rFont val="Century Gothic"/>
        <family val="2"/>
      </rPr>
      <t xml:space="preserve"> ernsthaft zu befürchten</t>
    </r>
    <r>
      <rPr>
        <sz val="10"/>
        <color theme="1"/>
        <rFont val="Century Gothic"/>
        <family val="2"/>
      </rPr>
      <t xml:space="preserve">, dass der </t>
    </r>
    <r>
      <rPr>
        <b/>
        <sz val="10"/>
        <color theme="1"/>
        <rFont val="Century Gothic"/>
        <family val="2"/>
      </rPr>
      <t>Hauptkunde</t>
    </r>
    <r>
      <rPr>
        <sz val="10"/>
        <color theme="1"/>
        <rFont val="Century Gothic"/>
        <family val="2"/>
      </rPr>
      <t xml:space="preserve"> im </t>
    </r>
    <r>
      <rPr>
        <b/>
        <sz val="10"/>
        <color theme="1"/>
        <rFont val="Century Gothic"/>
        <family val="2"/>
      </rPr>
      <t>Laufe des kommenden Jahres Insolvenz</t>
    </r>
  </si>
  <si>
    <r>
      <t>beantragen muss. Damit ist die</t>
    </r>
    <r>
      <rPr>
        <b/>
        <sz val="10"/>
        <color rgb="FFFF0000"/>
        <rFont val="Century Gothic"/>
        <family val="2"/>
      </rPr>
      <t xml:space="preserve"> Fortführungsprognose als negativ</t>
    </r>
    <r>
      <rPr>
        <sz val="10"/>
        <color theme="1"/>
        <rFont val="Century Gothic"/>
        <family val="2"/>
      </rPr>
      <t xml:space="preserve"> einzustufen.</t>
    </r>
  </si>
  <si>
    <t>Fallbeispiel: Sachverhalt Eiche GmbH – Überschuldung</t>
  </si>
  <si>
    <r>
      <t xml:space="preserve">Die Eiche GmbH weist zum 31.12.2023 in ihrer Handelsbilanz einen </t>
    </r>
    <r>
      <rPr>
        <b/>
        <sz val="10"/>
        <color theme="1"/>
        <rFont val="Century Gothic"/>
        <family val="2"/>
      </rPr>
      <t>nicht durch Eigenkapital gedeckten Fehlbetragt in Höhe von 310.700,00 €</t>
    </r>
    <r>
      <rPr>
        <sz val="10"/>
        <color theme="1"/>
        <rFont val="Century Gothic"/>
        <family val="2"/>
      </rPr>
      <t xml:space="preserve"> aus. Eine</t>
    </r>
  </si>
  <si>
    <t xml:space="preserve">Unternehmensberater Fleißig macht sich sofort an die Arbeit  und erstellt den nachfolgenden Überschuldungsstatus. </t>
  </si>
  <si>
    <t>(1)</t>
  </si>
  <si>
    <t>(2)</t>
  </si>
  <si>
    <t>(5)</t>
  </si>
  <si>
    <t>(3)</t>
  </si>
  <si>
    <t>(4)</t>
  </si>
  <si>
    <t>(6)</t>
  </si>
  <si>
    <t>Dabei geht er von folgenden Ausnahmen aus:</t>
  </si>
  <si>
    <t>Im Rahmen eines drohenden Insolvenzverfahrens ist mit Kosten in Höhe von 50.000,00 € zu rechnen, die er bei den Rückstellungen berücksichtigt.</t>
  </si>
  <si>
    <r>
      <t xml:space="preserve">2694c </t>
    </r>
    <r>
      <rPr>
        <b/>
        <sz val="17"/>
        <color rgb="FF00B0F0"/>
        <rFont val="Century Gothic"/>
        <family val="2"/>
      </rPr>
      <t>Fallbeispiel: Sachverhalt Eiche GmbH – Fallkonstellation 2</t>
    </r>
    <r>
      <rPr>
        <b/>
        <sz val="18"/>
        <color rgb="FF00B0F0"/>
        <rFont val="Century Gothic"/>
        <family val="2"/>
      </rPr>
      <t xml:space="preserve"> </t>
    </r>
    <r>
      <rPr>
        <b/>
        <sz val="13"/>
        <color rgb="FF00B0F0"/>
        <rFont val="Century Gothic"/>
        <family val="2"/>
      </rPr>
      <t>(Überschuldungstatus zum 31.12.2024)</t>
    </r>
  </si>
  <si>
    <t>abgeschrieben. Die restlichen 25.000,00 € werden bisher auch außer Acht gelassen.</t>
  </si>
  <si>
    <r>
      <t xml:space="preserve">Die vorausgezahlten Kosten, die im ARAP ausgewiesen sind können </t>
    </r>
    <r>
      <rPr>
        <b/>
        <sz val="11"/>
        <color theme="1"/>
        <rFont val="Century Gothic"/>
        <family val="2"/>
      </rPr>
      <t>nicht</t>
    </r>
    <r>
      <rPr>
        <sz val="11"/>
        <color theme="1"/>
        <rFont val="Century Gothic"/>
        <family val="2"/>
      </rPr>
      <t xml:space="preserve"> zurükgefordert werden. </t>
    </r>
  </si>
  <si>
    <t>Fallkonstellation 2:</t>
  </si>
  <si>
    <t>Herleitung des Eigenkapitals, ausgehend von dem aus der vorliegenden Handelsbilanz</t>
  </si>
  <si>
    <t>Eigenkapital laut Handelsbilanz (Ausgangsgröße)</t>
  </si>
  <si>
    <t>Dabei geht er von folgenden Annahmen aus:</t>
  </si>
  <si>
    <t>Handelsbilanz</t>
  </si>
  <si>
    <t>Anpassung</t>
  </si>
  <si>
    <t>Überschuldungs-status</t>
  </si>
  <si>
    <t xml:space="preserve">Eigenkapital/Reinvermögen </t>
  </si>
  <si>
    <t>Kirchensteuer</t>
  </si>
  <si>
    <t>Sozialversicherung</t>
  </si>
  <si>
    <t>Gesellschafterdarlehen</t>
  </si>
  <si>
    <t>abgeschrieben. Die restlichen 25.000,00 € werden nun auch außer Acht gelassen.</t>
  </si>
  <si>
    <t>(Angaben in €)</t>
  </si>
  <si>
    <r>
      <rPr>
        <b/>
        <sz val="17"/>
        <color rgb="FF00B0F0"/>
        <rFont val="Century Gothic"/>
        <family val="2"/>
      </rPr>
      <t>Fallbeispiel: Sachverhalt Eiche GmbH – Zweiter Überschuldungsstatus; Fallkonstellation 2</t>
    </r>
    <r>
      <rPr>
        <b/>
        <sz val="18"/>
        <color rgb="FF00B0F0"/>
        <rFont val="Century Gothic"/>
        <family val="2"/>
      </rPr>
      <t xml:space="preserve"> </t>
    </r>
    <r>
      <rPr>
        <b/>
        <sz val="12"/>
        <color rgb="FF00B0F0"/>
        <rFont val="Century Gothic"/>
        <family val="2"/>
      </rPr>
      <t>(Überschuldung im Sinne der InsO)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</si>
</sst>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8"/>
      <color rgb="FF228B22"/>
      <name val="Century Gothic"/>
      <family val="2"/>
    </font>
    <font>
      <b/>
      <sz val="10"/>
      <color theme="1"/>
      <name val="Century Gothic"/>
      <family val="2"/>
    </font>
    <font>
      <sz val="10"/>
      <color theme="1"/>
      <name val="Century Gothic"/>
      <family val="2"/>
    </font>
    <font>
      <sz val="10"/>
      <color theme="1"/>
      <name val="Calibri"/>
      <family val="2"/>
      <scheme val="minor"/>
    </font>
    <font>
      <b/>
      <sz val="10"/>
      <color rgb="FFFF0000"/>
      <name val="Century Gothic"/>
      <family val="2"/>
    </font>
    <font>
      <b/>
      <sz val="18"/>
      <color rgb="FF00B0F0"/>
      <name val="Century Gothic"/>
      <family val="2"/>
    </font>
    <font>
      <b/>
      <sz val="12"/>
      <color theme="1"/>
      <name val="Century Gothic"/>
      <family val="2"/>
    </font>
    <font>
      <sz val="11"/>
      <color theme="1"/>
      <name val="Century Gothic"/>
      <family val="2"/>
    </font>
    <font>
      <b/>
      <sz val="11"/>
      <color theme="1"/>
      <name val="Century Gothic"/>
      <family val="2"/>
    </font>
    <font>
      <b/>
      <sz val="13"/>
      <color theme="1"/>
      <name val="Century Gothic"/>
      <family val="2"/>
    </font>
    <font>
      <sz val="13"/>
      <color theme="1"/>
      <name val="Century Gothic"/>
      <family val="2"/>
    </font>
    <font>
      <b/>
      <sz val="18"/>
      <name val="Century Gothic"/>
      <family val="2"/>
    </font>
    <font>
      <sz val="11"/>
      <name val="Calibri"/>
      <family val="2"/>
      <scheme val="minor"/>
    </font>
    <font>
      <sz val="11"/>
      <name val="Century Gothic"/>
      <family val="2"/>
    </font>
    <font>
      <b/>
      <sz val="13"/>
      <color rgb="FF00B0F0"/>
      <name val="Century Gothic"/>
      <family val="2"/>
    </font>
    <font>
      <b/>
      <sz val="17"/>
      <color rgb="FF00B0F0"/>
      <name val="Century Gothic"/>
      <family val="2"/>
    </font>
    <font>
      <sz val="12"/>
      <color theme="1"/>
      <name val="Century Gothic"/>
      <family val="2"/>
    </font>
    <font>
      <b/>
      <sz val="11"/>
      <name val="Century Gothic"/>
      <family val="2"/>
    </font>
    <font>
      <b/>
      <sz val="11"/>
      <color rgb="FFFF0000"/>
      <name val="Century Gothic"/>
      <family val="2"/>
    </font>
    <font>
      <sz val="11"/>
      <color rgb="FFFF0000"/>
      <name val="Century Gothic"/>
      <family val="2"/>
    </font>
    <font>
      <b/>
      <i/>
      <sz val="11"/>
      <color theme="1"/>
      <name val="Century Gothic"/>
      <family val="2"/>
    </font>
    <font>
      <i/>
      <sz val="12"/>
      <color theme="1"/>
      <name val="Century Gothic"/>
      <family val="2"/>
    </font>
    <font>
      <i/>
      <sz val="11"/>
      <color theme="1"/>
      <name val="Century Gothic"/>
      <family val="2"/>
    </font>
    <font>
      <i/>
      <sz val="11"/>
      <color theme="1"/>
      <name val="Calibri"/>
      <family val="2"/>
      <scheme val="minor"/>
    </font>
    <font>
      <b/>
      <sz val="11"/>
      <color theme="0"/>
      <name val="Century Gothic"/>
      <family val="2"/>
    </font>
    <font>
      <sz val="8"/>
      <name val="Calibri"/>
      <family val="2"/>
      <scheme val="minor"/>
    </font>
    <font>
      <i/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color rgb="FF00B0F0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rgb="FFC5F1C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FF000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2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4" fontId="0" fillId="0" borderId="0" xfId="0" applyNumberFormat="1"/>
    <xf numFmtId="4" fontId="0" fillId="0" borderId="3" xfId="0" applyNumberFormat="1" applyBorder="1"/>
    <xf numFmtId="4" fontId="0" fillId="0" borderId="1" xfId="0" applyNumberFormat="1" applyBorder="1"/>
    <xf numFmtId="4" fontId="0" fillId="0" borderId="4" xfId="0" applyNumberFormat="1" applyBorder="1"/>
    <xf numFmtId="4" fontId="0" fillId="0" borderId="0" xfId="0" applyNumberFormat="1" applyBorder="1"/>
    <xf numFmtId="0" fontId="1" fillId="0" borderId="1" xfId="0" applyFont="1" applyBorder="1"/>
    <xf numFmtId="0" fontId="1" fillId="0" borderId="0" xfId="0" applyFont="1"/>
    <xf numFmtId="0" fontId="1" fillId="0" borderId="0" xfId="0" applyFont="1" applyBorder="1"/>
    <xf numFmtId="4" fontId="1" fillId="0" borderId="6" xfId="0" applyNumberFormat="1" applyFont="1" applyBorder="1"/>
    <xf numFmtId="4" fontId="1" fillId="0" borderId="5" xfId="0" applyNumberFormat="1" applyFont="1" applyBorder="1"/>
    <xf numFmtId="0" fontId="1" fillId="0" borderId="1" xfId="0" applyFont="1" applyBorder="1" applyAlignment="1">
      <alignment horizontal="right"/>
    </xf>
    <xf numFmtId="4" fontId="0" fillId="0" borderId="7" xfId="0" applyNumberFormat="1" applyBorder="1"/>
    <xf numFmtId="0" fontId="2" fillId="0" borderId="0" xfId="0" applyFont="1" applyAlignment="1">
      <alignment horizontal="right"/>
    </xf>
    <xf numFmtId="2" fontId="0" fillId="0" borderId="0" xfId="0" applyNumberForma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4" fillId="3" borderId="1" xfId="0" applyFont="1" applyFill="1" applyBorder="1"/>
    <xf numFmtId="0" fontId="4" fillId="3" borderId="1" xfId="0" applyFont="1" applyFill="1" applyBorder="1" applyAlignment="1">
      <alignment horizontal="right"/>
    </xf>
    <xf numFmtId="4" fontId="5" fillId="0" borderId="0" xfId="0" applyNumberFormat="1" applyFont="1"/>
    <xf numFmtId="4" fontId="5" fillId="0" borderId="1" xfId="0" applyNumberFormat="1" applyFont="1" applyBorder="1"/>
    <xf numFmtId="4" fontId="5" fillId="0" borderId="3" xfId="0" applyNumberFormat="1" applyFont="1" applyBorder="1"/>
    <xf numFmtId="4" fontId="5" fillId="0" borderId="4" xfId="0" applyNumberFormat="1" applyFont="1" applyBorder="1"/>
    <xf numFmtId="4" fontId="4" fillId="0" borderId="5" xfId="0" applyNumberFormat="1" applyFont="1" applyBorder="1"/>
    <xf numFmtId="4" fontId="4" fillId="0" borderId="6" xfId="0" applyNumberFormat="1" applyFont="1" applyBorder="1"/>
    <xf numFmtId="0" fontId="4" fillId="0" borderId="0" xfId="0" applyFont="1" applyBorder="1"/>
    <xf numFmtId="0" fontId="8" fillId="4" borderId="0" xfId="0" applyFont="1" applyFill="1" applyAlignment="1">
      <alignment vertical="center"/>
    </xf>
    <xf numFmtId="0" fontId="3" fillId="4" borderId="0" xfId="0" applyFont="1" applyFill="1" applyAlignment="1">
      <alignment vertical="center"/>
    </xf>
    <xf numFmtId="0" fontId="10" fillId="0" borderId="0" xfId="0" applyFont="1"/>
    <xf numFmtId="0" fontId="11" fillId="0" borderId="0" xfId="0" applyFont="1"/>
    <xf numFmtId="0" fontId="10" fillId="0" borderId="0" xfId="0" applyFont="1" applyAlignment="1">
      <alignment horizontal="right"/>
    </xf>
    <xf numFmtId="0" fontId="12" fillId="0" borderId="0" xfId="0" applyFont="1"/>
    <xf numFmtId="0" fontId="13" fillId="0" borderId="0" xfId="0" applyFont="1"/>
    <xf numFmtId="0" fontId="0" fillId="3" borderId="0" xfId="0" applyFill="1"/>
    <xf numFmtId="0" fontId="11" fillId="0" borderId="0" xfId="0" applyFont="1" applyFill="1" applyBorder="1"/>
    <xf numFmtId="4" fontId="10" fillId="0" borderId="0" xfId="0" applyNumberFormat="1" applyFont="1"/>
    <xf numFmtId="0" fontId="0" fillId="0" borderId="0" xfId="0" applyFont="1"/>
    <xf numFmtId="4" fontId="0" fillId="0" borderId="0" xfId="0" applyNumberFormat="1" applyFont="1"/>
    <xf numFmtId="4" fontId="10" fillId="0" borderId="1" xfId="0" applyNumberFormat="1" applyFont="1" applyBorder="1"/>
    <xf numFmtId="4" fontId="0" fillId="0" borderId="0" xfId="0" applyNumberFormat="1" applyFont="1" applyBorder="1"/>
    <xf numFmtId="4" fontId="11" fillId="0" borderId="5" xfId="0" applyNumberFormat="1" applyFont="1" applyBorder="1"/>
    <xf numFmtId="4" fontId="10" fillId="0" borderId="7" xfId="0" applyNumberFormat="1" applyFont="1" applyBorder="1"/>
    <xf numFmtId="4" fontId="10" fillId="0" borderId="0" xfId="0" applyNumberFormat="1" applyFont="1" applyBorder="1"/>
    <xf numFmtId="4" fontId="11" fillId="0" borderId="0" xfId="0" applyNumberFormat="1" applyFont="1" applyBorder="1"/>
    <xf numFmtId="0" fontId="0" fillId="0" borderId="0" xfId="0" applyFont="1" applyBorder="1"/>
    <xf numFmtId="0" fontId="14" fillId="0" borderId="0" xfId="0" applyFont="1" applyFill="1" applyAlignment="1">
      <alignment vertical="center"/>
    </xf>
    <xf numFmtId="0" fontId="15" fillId="0" borderId="0" xfId="0" applyFont="1" applyFill="1"/>
    <xf numFmtId="0" fontId="16" fillId="0" borderId="0" xfId="0" applyFont="1" applyFill="1"/>
    <xf numFmtId="0" fontId="3" fillId="0" borderId="0" xfId="0" applyFont="1" applyFill="1" applyAlignment="1">
      <alignment vertical="center"/>
    </xf>
    <xf numFmtId="0" fontId="0" fillId="0" borderId="0" xfId="0" applyFill="1"/>
    <xf numFmtId="0" fontId="10" fillId="0" borderId="0" xfId="0" applyFont="1" applyFill="1"/>
    <xf numFmtId="0" fontId="9" fillId="3" borderId="7" xfId="0" applyFont="1" applyFill="1" applyBorder="1"/>
    <xf numFmtId="0" fontId="19" fillId="3" borderId="7" xfId="0" applyFont="1" applyFill="1" applyBorder="1"/>
    <xf numFmtId="0" fontId="9" fillId="3" borderId="7" xfId="0" applyFont="1" applyFill="1" applyBorder="1" applyAlignment="1">
      <alignment horizontal="right"/>
    </xf>
    <xf numFmtId="0" fontId="19" fillId="0" borderId="0" xfId="0" applyFont="1" applyFill="1" applyBorder="1"/>
    <xf numFmtId="0" fontId="9" fillId="0" borderId="0" xfId="0" applyFont="1" applyFill="1" applyBorder="1"/>
    <xf numFmtId="0" fontId="9" fillId="0" borderId="0" xfId="0" applyFont="1" applyFill="1" applyBorder="1" applyAlignment="1">
      <alignment horizontal="right"/>
    </xf>
    <xf numFmtId="0" fontId="19" fillId="0" borderId="8" xfId="0" applyFont="1" applyFill="1" applyBorder="1"/>
    <xf numFmtId="4" fontId="0" fillId="0" borderId="9" xfId="0" applyNumberFormat="1" applyFont="1" applyBorder="1"/>
    <xf numFmtId="4" fontId="10" fillId="0" borderId="9" xfId="0" applyNumberFormat="1" applyFont="1" applyBorder="1"/>
    <xf numFmtId="4" fontId="11" fillId="0" borderId="9" xfId="0" applyNumberFormat="1" applyFont="1" applyBorder="1"/>
    <xf numFmtId="0" fontId="0" fillId="0" borderId="9" xfId="0" applyFont="1" applyBorder="1"/>
    <xf numFmtId="0" fontId="0" fillId="0" borderId="0" xfId="0" applyFill="1" applyBorder="1"/>
    <xf numFmtId="49" fontId="10" fillId="0" borderId="0" xfId="0" applyNumberFormat="1" applyFont="1"/>
    <xf numFmtId="49" fontId="11" fillId="0" borderId="0" xfId="0" applyNumberFormat="1" applyFont="1" applyFill="1" applyBorder="1"/>
    <xf numFmtId="49" fontId="0" fillId="0" borderId="0" xfId="0" applyNumberFormat="1" applyFont="1"/>
    <xf numFmtId="49" fontId="10" fillId="0" borderId="0" xfId="0" applyNumberFormat="1" applyFont="1" applyBorder="1"/>
    <xf numFmtId="49" fontId="11" fillId="0" borderId="0" xfId="0" applyNumberFormat="1" applyFont="1"/>
    <xf numFmtId="49" fontId="10" fillId="0" borderId="0" xfId="0" applyNumberFormat="1" applyFont="1" applyFill="1" applyBorder="1"/>
    <xf numFmtId="49" fontId="9" fillId="0" borderId="0" xfId="0" applyNumberFormat="1" applyFont="1" applyFill="1" applyBorder="1" applyAlignment="1">
      <alignment horizontal="right"/>
    </xf>
    <xf numFmtId="49" fontId="19" fillId="0" borderId="0" xfId="0" applyNumberFormat="1" applyFont="1" applyFill="1" applyBorder="1"/>
    <xf numFmtId="49" fontId="3" fillId="4" borderId="0" xfId="0" applyNumberFormat="1" applyFont="1" applyFill="1" applyAlignment="1">
      <alignment vertical="center"/>
    </xf>
    <xf numFmtId="49" fontId="0" fillId="0" borderId="0" xfId="0" applyNumberFormat="1"/>
    <xf numFmtId="49" fontId="19" fillId="3" borderId="7" xfId="0" applyNumberFormat="1" applyFont="1" applyFill="1" applyBorder="1"/>
    <xf numFmtId="49" fontId="0" fillId="0" borderId="0" xfId="0" applyNumberFormat="1" applyFont="1" applyBorder="1"/>
    <xf numFmtId="4" fontId="10" fillId="0" borderId="10" xfId="0" applyNumberFormat="1" applyFont="1" applyBorder="1"/>
    <xf numFmtId="49" fontId="11" fillId="0" borderId="0" xfId="0" applyNumberFormat="1" applyFont="1" applyAlignment="1">
      <alignment horizontal="right"/>
    </xf>
    <xf numFmtId="49" fontId="20" fillId="0" borderId="0" xfId="0" applyNumberFormat="1" applyFont="1" applyAlignment="1">
      <alignment horizontal="right"/>
    </xf>
    <xf numFmtId="49" fontId="11" fillId="0" borderId="0" xfId="0" applyNumberFormat="1" applyFont="1" applyAlignment="1">
      <alignment horizontal="left" vertical="center"/>
    </xf>
    <xf numFmtId="49" fontId="10" fillId="0" borderId="0" xfId="0" applyNumberFormat="1" applyFont="1" applyBorder="1" applyAlignment="1">
      <alignment horizontal="left"/>
    </xf>
    <xf numFmtId="49" fontId="11" fillId="0" borderId="0" xfId="0" applyNumberFormat="1" applyFont="1" applyBorder="1" applyAlignment="1">
      <alignment horizontal="left"/>
    </xf>
    <xf numFmtId="4" fontId="10" fillId="0" borderId="0" xfId="0" applyNumberFormat="1" applyFont="1" applyAlignment="1">
      <alignment horizontal="right"/>
    </xf>
    <xf numFmtId="0" fontId="21" fillId="0" borderId="0" xfId="0" applyFont="1"/>
    <xf numFmtId="0" fontId="22" fillId="0" borderId="0" xfId="0" applyFont="1"/>
    <xf numFmtId="4" fontId="22" fillId="0" borderId="0" xfId="0" applyNumberFormat="1" applyFont="1"/>
    <xf numFmtId="49" fontId="22" fillId="0" borderId="0" xfId="0" applyNumberFormat="1" applyFont="1"/>
    <xf numFmtId="4" fontId="22" fillId="0" borderId="0" xfId="0" applyNumberFormat="1" applyFont="1" applyBorder="1"/>
    <xf numFmtId="0" fontId="11" fillId="3" borderId="7" xfId="0" applyFont="1" applyFill="1" applyBorder="1" applyAlignment="1">
      <alignment horizontal="center"/>
    </xf>
    <xf numFmtId="0" fontId="23" fillId="3" borderId="7" xfId="0" applyFont="1" applyFill="1" applyBorder="1" applyAlignment="1">
      <alignment horizontal="center"/>
    </xf>
    <xf numFmtId="0" fontId="11" fillId="3" borderId="7" xfId="0" applyFont="1" applyFill="1" applyBorder="1" applyAlignment="1">
      <alignment horizontal="center" wrapText="1"/>
    </xf>
    <xf numFmtId="0" fontId="24" fillId="0" borderId="0" xfId="0" applyFont="1" applyFill="1" applyBorder="1"/>
    <xf numFmtId="49" fontId="24" fillId="0" borderId="0" xfId="0" applyNumberFormat="1" applyFont="1" applyFill="1" applyBorder="1"/>
    <xf numFmtId="0" fontId="23" fillId="0" borderId="0" xfId="0" applyFont="1" applyFill="1" applyBorder="1"/>
    <xf numFmtId="0" fontId="21" fillId="0" borderId="0" xfId="0" applyFont="1" applyFill="1" applyBorder="1"/>
    <xf numFmtId="4" fontId="21" fillId="0" borderId="0" xfId="0" applyNumberFormat="1" applyFont="1"/>
    <xf numFmtId="4" fontId="25" fillId="0" borderId="0" xfId="0" applyNumberFormat="1" applyFont="1"/>
    <xf numFmtId="4" fontId="26" fillId="0" borderId="0" xfId="0" applyNumberFormat="1" applyFont="1"/>
    <xf numFmtId="4" fontId="11" fillId="0" borderId="0" xfId="0" applyNumberFormat="1" applyFont="1"/>
    <xf numFmtId="4" fontId="23" fillId="0" borderId="0" xfId="0" applyNumberFormat="1" applyFont="1"/>
    <xf numFmtId="49" fontId="11" fillId="0" borderId="0" xfId="0" applyNumberFormat="1" applyFont="1" applyBorder="1"/>
    <xf numFmtId="4" fontId="25" fillId="0" borderId="7" xfId="0" applyNumberFormat="1" applyFont="1" applyBorder="1"/>
    <xf numFmtId="4" fontId="25" fillId="0" borderId="0" xfId="0" applyNumberFormat="1" applyFont="1" applyAlignment="1">
      <alignment horizontal="right"/>
    </xf>
    <xf numFmtId="4" fontId="25" fillId="0" borderId="1" xfId="0" applyNumberFormat="1" applyFont="1" applyBorder="1"/>
    <xf numFmtId="49" fontId="1" fillId="0" borderId="0" xfId="0" applyNumberFormat="1" applyFont="1" applyBorder="1" applyAlignment="1">
      <alignment horizontal="left"/>
    </xf>
    <xf numFmtId="4" fontId="10" fillId="0" borderId="11" xfId="0" applyNumberFormat="1" applyFont="1" applyBorder="1"/>
    <xf numFmtId="4" fontId="21" fillId="0" borderId="1" xfId="0" applyNumberFormat="1" applyFont="1" applyBorder="1"/>
    <xf numFmtId="4" fontId="25" fillId="0" borderId="0" xfId="0" applyNumberFormat="1" applyFont="1" applyBorder="1"/>
    <xf numFmtId="4" fontId="25" fillId="0" borderId="10" xfId="0" applyNumberFormat="1" applyFont="1" applyBorder="1"/>
    <xf numFmtId="4" fontId="0" fillId="0" borderId="10" xfId="0" applyNumberFormat="1" applyFont="1" applyBorder="1"/>
    <xf numFmtId="4" fontId="11" fillId="3" borderId="5" xfId="0" applyNumberFormat="1" applyFont="1" applyFill="1" applyBorder="1"/>
    <xf numFmtId="4" fontId="23" fillId="3" borderId="5" xfId="0" applyNumberFormat="1" applyFont="1" applyFill="1" applyBorder="1"/>
    <xf numFmtId="49" fontId="26" fillId="0" borderId="0" xfId="0" applyNumberFormat="1" applyFont="1"/>
    <xf numFmtId="4" fontId="28" fillId="0" borderId="0" xfId="0" applyNumberFormat="1" applyFont="1" applyBorder="1"/>
    <xf numFmtId="4" fontId="29" fillId="0" borderId="0" xfId="0" applyNumberFormat="1" applyFont="1" applyBorder="1"/>
    <xf numFmtId="0" fontId="26" fillId="0" borderId="0" xfId="0" applyFont="1"/>
    <xf numFmtId="4" fontId="27" fillId="5" borderId="0" xfId="0" applyNumberFormat="1" applyFont="1" applyFill="1"/>
    <xf numFmtId="49" fontId="0" fillId="3" borderId="0" xfId="0" applyNumberFormat="1" applyFill="1"/>
    <xf numFmtId="0" fontId="30" fillId="3" borderId="0" xfId="0" applyFont="1" applyFill="1" applyAlignment="1">
      <alignment horizontal="left"/>
    </xf>
    <xf numFmtId="0" fontId="3" fillId="2" borderId="0" xfId="0" applyFont="1" applyFill="1" applyAlignment="1">
      <alignment horizontal="left" vertical="center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1137300</xdr:colOff>
      <xdr:row>0</xdr:row>
      <xdr:rowOff>15478</xdr:rowOff>
    </xdr:from>
    <xdr:to>
      <xdr:col>19</xdr:col>
      <xdr:colOff>1441448</xdr:colOff>
      <xdr:row>1</xdr:row>
      <xdr:rowOff>1397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43883142-8CDC-43D8-BB62-AAACA71E8AA1}"/>
            </a:ext>
          </a:extLst>
        </xdr:cNvPr>
        <xdr:cNvSpPr txBox="1"/>
      </xdr:nvSpPr>
      <xdr:spPr>
        <a:xfrm>
          <a:off x="13100700" y="15478"/>
          <a:ext cx="304148" cy="47169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vert270" wrap="square" rtlCol="0" anchor="ctr"/>
        <a:lstStyle/>
        <a:p>
          <a:pPr algn="ctr"/>
          <a:r>
            <a:rPr lang="de-DE" sz="700">
              <a:solidFill>
                <a:srgbClr val="FF0000"/>
              </a:solidFill>
              <a:latin typeface="Century Gothic" panose="020B0502020202020204" pitchFamily="34" charset="0"/>
            </a:rPr>
            <a:t>03/2025</a:t>
          </a:r>
        </a:p>
      </xdr:txBody>
    </xdr:sp>
    <xdr:clientData/>
  </xdr:twoCellAnchor>
  <xdr:twoCellAnchor>
    <xdr:from>
      <xdr:col>14</xdr:col>
      <xdr:colOff>664210</xdr:colOff>
      <xdr:row>18</xdr:row>
      <xdr:rowOff>0</xdr:rowOff>
    </xdr:from>
    <xdr:to>
      <xdr:col>16</xdr:col>
      <xdr:colOff>647700</xdr:colOff>
      <xdr:row>20</xdr:row>
      <xdr:rowOff>120650</xdr:rowOff>
    </xdr:to>
    <xdr:sp macro="" textlink="">
      <xdr:nvSpPr>
        <xdr:cNvPr id="3" name="Sprechblase: rechteckig mit abgerundeten Ecken 2">
          <a:extLst>
            <a:ext uri="{FF2B5EF4-FFF2-40B4-BE49-F238E27FC236}">
              <a16:creationId xmlns:a16="http://schemas.microsoft.com/office/drawing/2014/main" id="{BDA9587B-66B7-4BA6-A715-CDB7CEB6757A}"/>
            </a:ext>
          </a:extLst>
        </xdr:cNvPr>
        <xdr:cNvSpPr/>
      </xdr:nvSpPr>
      <xdr:spPr>
        <a:xfrm>
          <a:off x="8507095" y="3867150"/>
          <a:ext cx="1694180" cy="484505"/>
        </a:xfrm>
        <a:prstGeom prst="wedgeRoundRectCallout">
          <a:avLst>
            <a:gd name="adj1" fmla="val 44741"/>
            <a:gd name="adj2" fmla="val -78440"/>
            <a:gd name="adj3" fmla="val 16667"/>
          </a:avLst>
        </a:prstGeom>
        <a:solidFill>
          <a:schemeClr val="bg1">
            <a:lumMod val="8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de-DE" sz="1100">
              <a:solidFill>
                <a:schemeClr val="tx1"/>
              </a:solidFill>
            </a:rPr>
            <a:t>Handelsbilanzielle Überschuldung</a:t>
          </a:r>
        </a:p>
      </xdr:txBody>
    </xdr:sp>
    <xdr:clientData/>
  </xdr:twoCellAnchor>
  <xdr:twoCellAnchor>
    <xdr:from>
      <xdr:col>14</xdr:col>
      <xdr:colOff>664210</xdr:colOff>
      <xdr:row>18</xdr:row>
      <xdr:rowOff>0</xdr:rowOff>
    </xdr:from>
    <xdr:to>
      <xdr:col>16</xdr:col>
      <xdr:colOff>643890</xdr:colOff>
      <xdr:row>20</xdr:row>
      <xdr:rowOff>122555</xdr:rowOff>
    </xdr:to>
    <xdr:sp macro="" textlink="">
      <xdr:nvSpPr>
        <xdr:cNvPr id="4" name="Sprechblase: rechteckig mit abgerundeten Ecken 3">
          <a:extLst>
            <a:ext uri="{FF2B5EF4-FFF2-40B4-BE49-F238E27FC236}">
              <a16:creationId xmlns:a16="http://schemas.microsoft.com/office/drawing/2014/main" id="{126A6C1C-84CD-49FB-B7D0-6DF8950414FA}"/>
            </a:ext>
          </a:extLst>
        </xdr:cNvPr>
        <xdr:cNvSpPr/>
      </xdr:nvSpPr>
      <xdr:spPr>
        <a:xfrm>
          <a:off x="8507095" y="3867150"/>
          <a:ext cx="1690370" cy="486410"/>
        </a:xfrm>
        <a:prstGeom prst="wedgeRoundRectCallout">
          <a:avLst>
            <a:gd name="adj1" fmla="val 44741"/>
            <a:gd name="adj2" fmla="val -78440"/>
            <a:gd name="adj3" fmla="val 16667"/>
          </a:avLst>
        </a:prstGeom>
        <a:solidFill>
          <a:schemeClr val="bg1">
            <a:lumMod val="8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de-DE" sz="1100">
              <a:solidFill>
                <a:schemeClr val="tx1"/>
              </a:solidFill>
            </a:rPr>
            <a:t>Handelsbilanzielle Überschuldung</a:t>
          </a:r>
        </a:p>
      </xdr:txBody>
    </xdr:sp>
    <xdr:clientData/>
  </xdr:twoCellAnchor>
  <xdr:twoCellAnchor>
    <xdr:from>
      <xdr:col>14</xdr:col>
      <xdr:colOff>664210</xdr:colOff>
      <xdr:row>18</xdr:row>
      <xdr:rowOff>0</xdr:rowOff>
    </xdr:from>
    <xdr:to>
      <xdr:col>16</xdr:col>
      <xdr:colOff>640080</xdr:colOff>
      <xdr:row>20</xdr:row>
      <xdr:rowOff>124460</xdr:rowOff>
    </xdr:to>
    <xdr:sp macro="" textlink="">
      <xdr:nvSpPr>
        <xdr:cNvPr id="5" name="Sprechblase: rechteckig mit abgerundeten Ecken 4">
          <a:extLst>
            <a:ext uri="{FF2B5EF4-FFF2-40B4-BE49-F238E27FC236}">
              <a16:creationId xmlns:a16="http://schemas.microsoft.com/office/drawing/2014/main" id="{FED2614F-3078-41F1-8275-9C003E2D8B2F}"/>
            </a:ext>
          </a:extLst>
        </xdr:cNvPr>
        <xdr:cNvSpPr/>
      </xdr:nvSpPr>
      <xdr:spPr>
        <a:xfrm>
          <a:off x="8507095" y="3867150"/>
          <a:ext cx="1684655" cy="488315"/>
        </a:xfrm>
        <a:prstGeom prst="wedgeRoundRectCallout">
          <a:avLst>
            <a:gd name="adj1" fmla="val 44741"/>
            <a:gd name="adj2" fmla="val -78440"/>
            <a:gd name="adj3" fmla="val 16667"/>
          </a:avLst>
        </a:prstGeom>
        <a:solidFill>
          <a:schemeClr val="bg1">
            <a:lumMod val="8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de-DE" sz="1100">
              <a:solidFill>
                <a:schemeClr val="tx1"/>
              </a:solidFill>
            </a:rPr>
            <a:t>Handelsbilanzielle Überschuldung</a:t>
          </a:r>
        </a:p>
      </xdr:txBody>
    </xdr:sp>
    <xdr:clientData/>
  </xdr:twoCellAnchor>
  <xdr:twoCellAnchor>
    <xdr:from>
      <xdr:col>19</xdr:col>
      <xdr:colOff>19685</xdr:colOff>
      <xdr:row>17</xdr:row>
      <xdr:rowOff>120650</xdr:rowOff>
    </xdr:from>
    <xdr:to>
      <xdr:col>20</xdr:col>
      <xdr:colOff>0</xdr:colOff>
      <xdr:row>21</xdr:row>
      <xdr:rowOff>19051</xdr:rowOff>
    </xdr:to>
    <xdr:sp macro="" textlink="">
      <xdr:nvSpPr>
        <xdr:cNvPr id="6" name="Sprechblase: rechteckig mit abgerundeten Ecken 5">
          <a:extLst>
            <a:ext uri="{FF2B5EF4-FFF2-40B4-BE49-F238E27FC236}">
              <a16:creationId xmlns:a16="http://schemas.microsoft.com/office/drawing/2014/main" id="{E1F6FD66-7397-43EC-B85A-1D6B27511DED}"/>
            </a:ext>
          </a:extLst>
        </xdr:cNvPr>
        <xdr:cNvSpPr/>
      </xdr:nvSpPr>
      <xdr:spPr>
        <a:xfrm>
          <a:off x="12071985" y="3848100"/>
          <a:ext cx="1475105" cy="635001"/>
        </a:xfrm>
        <a:prstGeom prst="wedgeRoundRectCallout">
          <a:avLst>
            <a:gd name="adj1" fmla="val 1459"/>
            <a:gd name="adj2" fmla="val 97882"/>
            <a:gd name="adj3" fmla="val 16667"/>
          </a:avLst>
        </a:prstGeom>
        <a:solidFill>
          <a:schemeClr val="bg1">
            <a:lumMod val="8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de-DE" sz="1100" b="1">
              <a:solidFill>
                <a:srgbClr val="FF0000"/>
              </a:solidFill>
            </a:rPr>
            <a:t>Überschuldung</a:t>
          </a:r>
          <a:r>
            <a:rPr lang="de-DE" sz="1100">
              <a:solidFill>
                <a:schemeClr val="tx1"/>
              </a:solidFill>
            </a:rPr>
            <a:t> im Sinne der InsO </a:t>
          </a:r>
          <a:r>
            <a:rPr lang="de-DE" sz="1100" b="1">
              <a:solidFill>
                <a:srgbClr val="FF0000"/>
              </a:solidFill>
            </a:rPr>
            <a:t>liegt vor</a:t>
          </a:r>
        </a:p>
      </xdr:txBody>
    </xdr:sp>
    <xdr:clientData/>
  </xdr:twoCellAnchor>
  <xdr:twoCellAnchor>
    <xdr:from>
      <xdr:col>4</xdr:col>
      <xdr:colOff>406400</xdr:colOff>
      <xdr:row>43</xdr:row>
      <xdr:rowOff>0</xdr:rowOff>
    </xdr:from>
    <xdr:to>
      <xdr:col>19</xdr:col>
      <xdr:colOff>897889</xdr:colOff>
      <xdr:row>44</xdr:row>
      <xdr:rowOff>133681</xdr:rowOff>
    </xdr:to>
    <xdr:sp macro="" textlink="">
      <xdr:nvSpPr>
        <xdr:cNvPr id="7" name="Rechteck: abgerundete Ecken 6">
          <a:extLst>
            <a:ext uri="{FF2B5EF4-FFF2-40B4-BE49-F238E27FC236}">
              <a16:creationId xmlns:a16="http://schemas.microsoft.com/office/drawing/2014/main" id="{E6836827-7D94-4EAE-9CAF-4F450682F26F}"/>
            </a:ext>
          </a:extLst>
        </xdr:cNvPr>
        <xdr:cNvSpPr/>
      </xdr:nvSpPr>
      <xdr:spPr>
        <a:xfrm>
          <a:off x="2152650" y="8337550"/>
          <a:ext cx="10797539" cy="317831"/>
        </a:xfrm>
        <a:prstGeom prst="roundRect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de-DE" sz="1300" b="1">
              <a:solidFill>
                <a:schemeClr val="bg1"/>
              </a:solidFill>
              <a:latin typeface="Century Gothic" panose="020B0502020202020204" pitchFamily="34" charset="0"/>
            </a:rPr>
            <a:t>Durch diverse Anpassungen im Überschuldungsstatus:  Es</a:t>
          </a:r>
          <a:r>
            <a:rPr lang="de-DE" sz="1300" b="1" baseline="0">
              <a:solidFill>
                <a:schemeClr val="bg1"/>
              </a:solidFill>
              <a:latin typeface="Century Gothic" panose="020B0502020202020204" pitchFamily="34" charset="0"/>
            </a:rPr>
            <a:t> liegt dennoch auch </a:t>
          </a:r>
          <a:r>
            <a:rPr lang="de-DE" sz="1300" b="1">
              <a:solidFill>
                <a:schemeClr val="bg1"/>
              </a:solidFill>
              <a:latin typeface="Century Gothic" panose="020B0502020202020204" pitchFamily="34" charset="0"/>
            </a:rPr>
            <a:t>Überschuldung im</a:t>
          </a:r>
          <a:r>
            <a:rPr lang="de-DE" sz="1300" b="1" baseline="0">
              <a:solidFill>
                <a:schemeClr val="bg1"/>
              </a:solidFill>
              <a:latin typeface="Century Gothic" panose="020B0502020202020204" pitchFamily="34" charset="0"/>
            </a:rPr>
            <a:t> insolvenzrechtlichen Sinn vor !</a:t>
          </a:r>
          <a:endParaRPr lang="de-DE" sz="1300" b="1">
            <a:solidFill>
              <a:schemeClr val="bg1"/>
            </a:solidFill>
            <a:latin typeface="Century Gothic" panose="020B050202020202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616600</xdr:colOff>
      <xdr:row>0</xdr:row>
      <xdr:rowOff>5953</xdr:rowOff>
    </xdr:from>
    <xdr:to>
      <xdr:col>18</xdr:col>
      <xdr:colOff>917573</xdr:colOff>
      <xdr:row>0</xdr:row>
      <xdr:rowOff>477647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B51AA8B6-D1BD-4D65-B2F9-1FF4423BC1A9}"/>
            </a:ext>
          </a:extLst>
        </xdr:cNvPr>
        <xdr:cNvSpPr txBox="1"/>
      </xdr:nvSpPr>
      <xdr:spPr>
        <a:xfrm>
          <a:off x="13189600" y="5953"/>
          <a:ext cx="300973" cy="47169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vert270" wrap="square" rtlCol="0" anchor="ctr"/>
        <a:lstStyle/>
        <a:p>
          <a:pPr algn="ctr"/>
          <a:r>
            <a:rPr lang="de-DE" sz="700">
              <a:solidFill>
                <a:srgbClr val="FF0000"/>
              </a:solidFill>
              <a:latin typeface="Century Gothic" panose="020B0502020202020204" pitchFamily="34" charset="0"/>
            </a:rPr>
            <a:t>03/2025</a:t>
          </a:r>
        </a:p>
      </xdr:txBody>
    </xdr:sp>
    <xdr:clientData/>
  </xdr:twoCellAnchor>
  <xdr:twoCellAnchor>
    <xdr:from>
      <xdr:col>0</xdr:col>
      <xdr:colOff>762000</xdr:colOff>
      <xdr:row>3</xdr:row>
      <xdr:rowOff>57150</xdr:rowOff>
    </xdr:from>
    <xdr:to>
      <xdr:col>4</xdr:col>
      <xdr:colOff>404191</xdr:colOff>
      <xdr:row>5</xdr:row>
      <xdr:rowOff>77166</xdr:rowOff>
    </xdr:to>
    <xdr:sp macro="" textlink="">
      <xdr:nvSpPr>
        <xdr:cNvPr id="3" name="Rechteck: abgerundete Ecken 2">
          <a:extLst>
            <a:ext uri="{FF2B5EF4-FFF2-40B4-BE49-F238E27FC236}">
              <a16:creationId xmlns:a16="http://schemas.microsoft.com/office/drawing/2014/main" id="{F067D4F7-FC24-45B7-8B69-80DE203DEE3C}"/>
            </a:ext>
          </a:extLst>
        </xdr:cNvPr>
        <xdr:cNvSpPr/>
      </xdr:nvSpPr>
      <xdr:spPr>
        <a:xfrm>
          <a:off x="762000" y="876300"/>
          <a:ext cx="2128216" cy="353391"/>
        </a:xfrm>
        <a:prstGeom prst="roundRect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de-DE" sz="1300" b="1">
              <a:solidFill>
                <a:schemeClr val="bg1"/>
              </a:solidFill>
              <a:latin typeface="Century Gothic" panose="020B0502020202020204" pitchFamily="34" charset="0"/>
            </a:rPr>
            <a:t>Überschuldung liegt vor</a:t>
          </a:r>
        </a:p>
      </xdr:txBody>
    </xdr:sp>
    <xdr:clientData/>
  </xdr:twoCellAnchor>
  <xdr:twoCellAnchor>
    <xdr:from>
      <xdr:col>0</xdr:col>
      <xdr:colOff>581025</xdr:colOff>
      <xdr:row>9</xdr:row>
      <xdr:rowOff>38100</xdr:rowOff>
    </xdr:from>
    <xdr:to>
      <xdr:col>6</xdr:col>
      <xdr:colOff>733425</xdr:colOff>
      <xdr:row>17</xdr:row>
      <xdr:rowOff>133350</xdr:rowOff>
    </xdr:to>
    <xdr:sp macro="" textlink="">
      <xdr:nvSpPr>
        <xdr:cNvPr id="4" name="Rechteck: abgerundete Ecken 3">
          <a:extLst>
            <a:ext uri="{FF2B5EF4-FFF2-40B4-BE49-F238E27FC236}">
              <a16:creationId xmlns:a16="http://schemas.microsoft.com/office/drawing/2014/main" id="{AF46A421-2249-4EE6-A5A0-4E2D9EA15166}"/>
            </a:ext>
          </a:extLst>
        </xdr:cNvPr>
        <xdr:cNvSpPr/>
      </xdr:nvSpPr>
      <xdr:spPr>
        <a:xfrm>
          <a:off x="581025" y="1866900"/>
          <a:ext cx="3409950" cy="139065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de-DE" sz="1100"/>
            <a:t>überholt !!!</a:t>
          </a:r>
        </a:p>
        <a:p>
          <a:pPr algn="l"/>
          <a:r>
            <a:rPr lang="de-DE" sz="1100"/>
            <a:t>02.04.2025 he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34</xdr:col>
      <xdr:colOff>101600</xdr:colOff>
      <xdr:row>0</xdr:row>
      <xdr:rowOff>3175</xdr:rowOff>
    </xdr:from>
    <xdr:to>
      <xdr:col>36</xdr:col>
      <xdr:colOff>0</xdr:colOff>
      <xdr:row>0</xdr:row>
      <xdr:rowOff>342901</xdr:rowOff>
    </xdr:to>
    <xdr:sp macro="" textlink="">
      <xdr:nvSpPr>
        <xdr:cNvPr id="4" name="Rechteck 3">
          <a:extLst>
            <a:ext uri="{FF2B5EF4-FFF2-40B4-BE49-F238E27FC236}">
              <a16:creationId xmlns:a16="http://schemas.microsoft.com/office/drawing/2014/main" id="{C2E96E36-FB4A-4FA0-9C23-3354FFB74A28}"/>
            </a:ext>
          </a:extLst>
        </xdr:cNvPr>
        <xdr:cNvSpPr/>
      </xdr:nvSpPr>
      <xdr:spPr>
        <a:xfrm>
          <a:off x="26285825" y="3175"/>
          <a:ext cx="1536700" cy="282576"/>
        </a:xfrm>
        <a:prstGeom prst="rect">
          <a:avLst/>
        </a:prstGeom>
        <a:solidFill>
          <a:srgbClr val="C5F1C5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vert270" rtlCol="0" anchor="t"/>
        <a:lstStyle/>
        <a:p>
          <a:pPr algn="l"/>
          <a:r>
            <a:rPr lang="de-DE" sz="500">
              <a:solidFill>
                <a:schemeClr val="tx1"/>
              </a:solidFill>
              <a:latin typeface="Century Gothic" panose="020B0502020202020204" pitchFamily="34" charset="0"/>
            </a:rPr>
            <a:t>01/2024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F7517A-AC70-43EF-9C23-71052488CA4D}">
  <dimension ref="A1:AP49"/>
  <sheetViews>
    <sheetView tabSelected="1" view="pageLayout" zoomScale="115" zoomScaleNormal="115" zoomScalePageLayoutView="115" workbookViewId="0"/>
  </sheetViews>
  <sheetFormatPr baseColWidth="10" defaultRowHeight="15" x14ac:dyDescent="0.25"/>
  <cols>
    <col min="1" max="1" width="3.28515625" customWidth="1"/>
    <col min="3" max="4" width="4.7109375" customWidth="1"/>
    <col min="5" max="5" width="12.28515625" customWidth="1"/>
    <col min="6" max="6" width="2.85546875" customWidth="1"/>
    <col min="7" max="7" width="14.5703125" customWidth="1"/>
    <col min="8" max="8" width="3.5703125" customWidth="1"/>
    <col min="9" max="9" width="16.140625" customWidth="1"/>
    <col min="10" max="10" width="17.42578125" customWidth="1"/>
    <col min="11" max="11" width="4.5703125" customWidth="1"/>
    <col min="12" max="12" width="4.42578125" customWidth="1"/>
    <col min="13" max="14" width="4.7109375" customWidth="1"/>
    <col min="15" max="15" width="12.28515625" bestFit="1" customWidth="1"/>
    <col min="17" max="17" width="17.42578125" customWidth="1"/>
    <col min="18" max="18" width="3.28515625" style="76" customWidth="1"/>
    <col min="19" max="19" width="13.5703125" style="76" customWidth="1"/>
    <col min="20" max="20" width="20.7109375" customWidth="1"/>
    <col min="21" max="22" width="11.42578125" customWidth="1"/>
    <col min="23" max="23" width="2.28515625" customWidth="1"/>
    <col min="24" max="30" width="11.42578125" customWidth="1"/>
    <col min="31" max="31" width="4.140625" customWidth="1"/>
    <col min="32" max="32" width="11.42578125" customWidth="1"/>
    <col min="33" max="33" width="5.5703125" customWidth="1"/>
    <col min="34" max="36" width="11.42578125" customWidth="1"/>
    <col min="37" max="37" width="4.140625" customWidth="1"/>
    <col min="38" max="38" width="7.85546875" customWidth="1"/>
    <col min="39" max="39" width="12" customWidth="1"/>
    <col min="40" max="40" width="17" customWidth="1"/>
    <col min="41" max="41" width="11.5703125" customWidth="1"/>
  </cols>
  <sheetData>
    <row r="1" spans="1:42" ht="38.25" customHeight="1" x14ac:dyDescent="0.25">
      <c r="A1" s="30" t="s">
        <v>86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75"/>
      <c r="S1" s="75"/>
      <c r="T1" s="31"/>
      <c r="U1" s="52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  <c r="AH1" s="49"/>
      <c r="AI1" s="49"/>
      <c r="AJ1" s="49"/>
      <c r="AK1" s="49"/>
      <c r="AL1" s="49"/>
      <c r="AM1" s="49"/>
      <c r="AN1" s="49"/>
      <c r="AO1" s="49"/>
      <c r="AP1" s="50"/>
    </row>
    <row r="2" spans="1:42" x14ac:dyDescent="0.25">
      <c r="U2" s="53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50"/>
      <c r="AJ2" s="50"/>
      <c r="AK2" s="50"/>
      <c r="AL2" s="50"/>
      <c r="AM2" s="50"/>
      <c r="AN2" s="50"/>
      <c r="AO2" s="50"/>
      <c r="AP2" s="50"/>
    </row>
    <row r="3" spans="1:42" ht="17.25" x14ac:dyDescent="0.3">
      <c r="A3" s="35" t="s">
        <v>73</v>
      </c>
      <c r="B3" s="35"/>
      <c r="C3" s="36"/>
      <c r="D3" s="36"/>
      <c r="E3" s="36"/>
      <c r="F3" s="32" t="s">
        <v>61</v>
      </c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67"/>
      <c r="S3" s="67"/>
      <c r="T3" s="32"/>
      <c r="U3" s="54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1"/>
      <c r="AI3" s="51"/>
      <c r="AJ3" s="51"/>
      <c r="AK3" s="51"/>
      <c r="AL3" s="51"/>
      <c r="AM3" s="51"/>
      <c r="AN3" s="51"/>
      <c r="AO3" s="51"/>
      <c r="AP3" s="51"/>
    </row>
    <row r="4" spans="1:42" ht="16.5" x14ac:dyDescent="0.3">
      <c r="A4" s="18"/>
      <c r="B4" s="32"/>
      <c r="C4" s="32"/>
      <c r="D4" s="32"/>
      <c r="E4" s="32"/>
      <c r="F4" s="32" t="s">
        <v>76</v>
      </c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67"/>
      <c r="S4" s="67"/>
      <c r="T4" s="32"/>
      <c r="U4" s="54"/>
      <c r="V4" s="51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51"/>
      <c r="AH4" s="51"/>
      <c r="AI4" s="51"/>
      <c r="AJ4" s="51"/>
      <c r="AK4" s="51"/>
      <c r="AL4" s="51"/>
      <c r="AM4" s="51"/>
      <c r="AN4" s="51"/>
      <c r="AO4" s="51"/>
      <c r="AP4" s="51"/>
    </row>
    <row r="5" spans="1:42" ht="9.75" customHeight="1" x14ac:dyDescent="0.3"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67"/>
      <c r="S5" s="67"/>
      <c r="T5" s="32"/>
      <c r="U5" s="54"/>
      <c r="V5" s="51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1"/>
      <c r="AH5" s="51"/>
      <c r="AI5" s="51"/>
      <c r="AJ5" s="51"/>
      <c r="AK5" s="51"/>
      <c r="AL5" s="51"/>
      <c r="AM5" s="51"/>
      <c r="AN5" s="51"/>
      <c r="AO5" s="51"/>
      <c r="AP5" s="51"/>
    </row>
    <row r="6" spans="1:42" ht="16.5" x14ac:dyDescent="0.3">
      <c r="B6" s="34"/>
      <c r="C6" s="32"/>
      <c r="D6" s="32"/>
      <c r="E6" s="34"/>
      <c r="F6" s="82" t="s">
        <v>62</v>
      </c>
      <c r="G6" s="32" t="s">
        <v>48</v>
      </c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67"/>
      <c r="T6" s="32"/>
      <c r="U6" s="54"/>
      <c r="V6" s="51"/>
      <c r="W6" s="51"/>
      <c r="X6" s="51"/>
      <c r="Y6" s="51"/>
      <c r="Z6" s="51"/>
      <c r="AA6" s="51"/>
      <c r="AB6" s="51"/>
      <c r="AC6" s="51"/>
      <c r="AD6" s="51"/>
      <c r="AE6" s="51"/>
      <c r="AF6" s="51"/>
      <c r="AG6" s="51"/>
      <c r="AH6" s="51"/>
      <c r="AI6" s="51"/>
      <c r="AJ6" s="51"/>
      <c r="AK6" s="51"/>
      <c r="AL6" s="51"/>
      <c r="AM6" s="51"/>
      <c r="AN6" s="51"/>
      <c r="AO6" s="51"/>
      <c r="AP6" s="51"/>
    </row>
    <row r="7" spans="1:42" ht="16.5" x14ac:dyDescent="0.3">
      <c r="B7" s="34"/>
      <c r="C7" s="32"/>
      <c r="D7" s="32"/>
      <c r="E7" s="34"/>
      <c r="F7" s="82" t="s">
        <v>63</v>
      </c>
      <c r="G7" s="32" t="s">
        <v>54</v>
      </c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67"/>
      <c r="T7" s="32"/>
      <c r="U7" s="54"/>
      <c r="V7" s="51"/>
      <c r="W7" s="51"/>
      <c r="X7" s="51"/>
      <c r="Y7" s="51"/>
      <c r="Z7" s="51"/>
      <c r="AA7" s="51"/>
      <c r="AB7" s="51"/>
      <c r="AC7" s="51"/>
      <c r="AD7" s="51"/>
      <c r="AE7" s="51"/>
      <c r="AF7" s="51"/>
      <c r="AG7" s="51"/>
      <c r="AH7" s="51"/>
      <c r="AI7" s="51"/>
      <c r="AJ7" s="51"/>
      <c r="AK7" s="51"/>
      <c r="AL7" s="51"/>
      <c r="AM7" s="51"/>
      <c r="AN7" s="51"/>
      <c r="AO7" s="51"/>
      <c r="AP7" s="51"/>
    </row>
    <row r="8" spans="1:42" ht="16.5" x14ac:dyDescent="0.3">
      <c r="B8" s="34"/>
      <c r="C8" s="32"/>
      <c r="D8" s="32"/>
      <c r="E8" s="34"/>
      <c r="F8" s="82" t="s">
        <v>65</v>
      </c>
      <c r="G8" s="32" t="s">
        <v>51</v>
      </c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67"/>
      <c r="T8" s="32"/>
      <c r="U8" s="54"/>
      <c r="V8" s="51"/>
      <c r="W8" s="51"/>
      <c r="X8" s="51"/>
      <c r="Y8" s="51"/>
      <c r="Z8" s="51"/>
      <c r="AA8" s="51"/>
      <c r="AB8" s="51"/>
      <c r="AC8" s="51"/>
      <c r="AD8" s="51"/>
      <c r="AE8" s="51"/>
      <c r="AF8" s="51"/>
      <c r="AG8" s="51"/>
      <c r="AH8" s="51"/>
      <c r="AI8" s="51"/>
      <c r="AJ8" s="51"/>
      <c r="AK8" s="51"/>
      <c r="AL8" s="51"/>
      <c r="AM8" s="51"/>
      <c r="AN8" s="51"/>
      <c r="AO8" s="51"/>
      <c r="AP8" s="51"/>
    </row>
    <row r="9" spans="1:42" ht="16.5" x14ac:dyDescent="0.3">
      <c r="B9" s="34"/>
      <c r="C9" s="32"/>
      <c r="D9" s="32"/>
      <c r="E9" s="34"/>
      <c r="F9" s="82"/>
      <c r="G9" s="32" t="s">
        <v>84</v>
      </c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67"/>
      <c r="T9" s="32"/>
      <c r="U9" s="54"/>
      <c r="V9" s="51"/>
      <c r="W9" s="51"/>
      <c r="X9" s="51"/>
      <c r="Y9" s="51"/>
      <c r="Z9" s="51"/>
      <c r="AA9" s="51"/>
      <c r="AB9" s="51"/>
      <c r="AC9" s="51"/>
      <c r="AD9" s="51"/>
      <c r="AE9" s="51"/>
      <c r="AF9" s="51"/>
      <c r="AG9" s="51"/>
      <c r="AH9" s="51"/>
      <c r="AI9" s="51"/>
      <c r="AJ9" s="51"/>
      <c r="AK9" s="51"/>
      <c r="AL9" s="51"/>
      <c r="AM9" s="51"/>
      <c r="AN9" s="51"/>
      <c r="AO9" s="51"/>
      <c r="AP9" s="51"/>
    </row>
    <row r="10" spans="1:42" ht="16.5" x14ac:dyDescent="0.3">
      <c r="B10" s="34"/>
      <c r="C10" s="32"/>
      <c r="D10" s="32"/>
      <c r="E10" s="34"/>
      <c r="F10" s="82" t="s">
        <v>66</v>
      </c>
      <c r="G10" s="32" t="s">
        <v>72</v>
      </c>
      <c r="H10" s="32"/>
      <c r="I10" s="32"/>
      <c r="J10" s="32"/>
      <c r="K10" s="32"/>
      <c r="L10" s="32"/>
      <c r="M10" s="33"/>
      <c r="N10" s="32"/>
      <c r="O10" s="32"/>
      <c r="P10" s="32"/>
      <c r="Q10" s="32"/>
      <c r="R10" s="32"/>
      <c r="S10" s="67"/>
      <c r="T10" s="32"/>
      <c r="U10" s="54"/>
      <c r="V10" s="51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51"/>
      <c r="AI10" s="51"/>
      <c r="AJ10" s="51"/>
      <c r="AK10" s="51"/>
      <c r="AL10" s="51"/>
      <c r="AM10" s="51"/>
      <c r="AN10" s="51"/>
      <c r="AO10" s="51"/>
      <c r="AP10" s="51"/>
    </row>
    <row r="11" spans="1:42" ht="16.5" x14ac:dyDescent="0.3">
      <c r="B11" s="34"/>
      <c r="C11" s="32"/>
      <c r="D11" s="32"/>
      <c r="E11" s="34"/>
      <c r="F11" s="82" t="s">
        <v>64</v>
      </c>
      <c r="G11" s="32" t="s">
        <v>69</v>
      </c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67"/>
      <c r="T11" s="32"/>
      <c r="U11" s="54"/>
      <c r="V11" s="51"/>
      <c r="W11" s="51"/>
      <c r="X11" s="51"/>
      <c r="Y11" s="51"/>
      <c r="Z11" s="51"/>
      <c r="AA11" s="51"/>
      <c r="AB11" s="51"/>
      <c r="AC11" s="51"/>
      <c r="AD11" s="51"/>
      <c r="AE11" s="51"/>
      <c r="AF11" s="51"/>
      <c r="AG11" s="51"/>
      <c r="AH11" s="51"/>
      <c r="AI11" s="51"/>
      <c r="AJ11" s="51"/>
      <c r="AK11" s="51"/>
      <c r="AL11" s="51"/>
      <c r="AM11" s="51"/>
      <c r="AN11" s="51"/>
      <c r="AO11" s="51"/>
      <c r="AP11" s="51"/>
    </row>
    <row r="12" spans="1:42" ht="16.5" x14ac:dyDescent="0.3">
      <c r="B12" s="34"/>
      <c r="C12" s="32"/>
      <c r="D12" s="32"/>
      <c r="E12" s="34"/>
      <c r="F12" s="82" t="s">
        <v>67</v>
      </c>
      <c r="G12" s="32" t="s">
        <v>40</v>
      </c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67"/>
      <c r="T12" s="32"/>
      <c r="U12" s="54"/>
      <c r="V12" s="51"/>
      <c r="W12" s="51"/>
      <c r="X12" s="51"/>
      <c r="Y12" s="51"/>
      <c r="Z12" s="51"/>
      <c r="AA12" s="51"/>
      <c r="AB12" s="51"/>
      <c r="AC12" s="51"/>
      <c r="AD12" s="51"/>
      <c r="AE12" s="51"/>
      <c r="AF12" s="51"/>
      <c r="AG12" s="51"/>
      <c r="AH12" s="51"/>
      <c r="AI12" s="51"/>
      <c r="AJ12" s="51"/>
      <c r="AK12" s="51"/>
      <c r="AL12" s="51"/>
      <c r="AM12" s="51"/>
      <c r="AN12" s="51"/>
      <c r="AO12" s="51"/>
      <c r="AP12" s="51"/>
    </row>
    <row r="13" spans="1:42" ht="16.5" x14ac:dyDescent="0.3">
      <c r="B13" s="34"/>
      <c r="C13" s="32"/>
      <c r="D13" s="32"/>
      <c r="E13" s="34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67"/>
      <c r="S13" s="67"/>
      <c r="T13" s="32"/>
      <c r="U13" s="54"/>
      <c r="V13" s="51"/>
      <c r="W13" s="51"/>
      <c r="X13" s="51"/>
      <c r="Y13" s="51"/>
      <c r="Z13" s="51"/>
      <c r="AA13" s="51"/>
      <c r="AB13" s="51"/>
      <c r="AC13" s="51"/>
      <c r="AD13" s="51"/>
      <c r="AE13" s="51"/>
      <c r="AF13" s="51"/>
      <c r="AG13" s="51"/>
      <c r="AH13" s="51"/>
      <c r="AI13" s="51"/>
      <c r="AJ13" s="51"/>
      <c r="AK13" s="51"/>
      <c r="AL13" s="51"/>
      <c r="AM13" s="51"/>
      <c r="AN13" s="51"/>
      <c r="AO13" s="51"/>
      <c r="AP13" s="51"/>
    </row>
    <row r="14" spans="1:42" ht="13.5" customHeight="1" x14ac:dyDescent="0.25">
      <c r="B14" s="121" t="s">
        <v>85</v>
      </c>
      <c r="C14" s="121"/>
      <c r="D14" s="121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120"/>
      <c r="S14" s="120"/>
      <c r="T14" s="37"/>
      <c r="U14" s="53"/>
      <c r="V14" s="50"/>
      <c r="W14" s="50"/>
      <c r="X14" s="50"/>
      <c r="Y14" s="50"/>
      <c r="Z14" s="50"/>
      <c r="AA14" s="50"/>
      <c r="AB14" s="50"/>
      <c r="AC14" s="50"/>
      <c r="AD14" s="50"/>
      <c r="AE14" s="50"/>
      <c r="AF14" s="50"/>
      <c r="AG14" s="50"/>
      <c r="AH14" s="50"/>
      <c r="AI14" s="50"/>
      <c r="AJ14" s="50"/>
      <c r="AK14" s="50"/>
      <c r="AL14" s="50"/>
      <c r="AM14" s="50"/>
      <c r="AN14" s="50"/>
      <c r="AO14" s="50"/>
      <c r="AP14" s="50"/>
    </row>
    <row r="15" spans="1:42" s="37" customFormat="1" ht="39" customHeight="1" x14ac:dyDescent="0.3">
      <c r="A15" s="58"/>
      <c r="B15" s="55" t="s">
        <v>0</v>
      </c>
      <c r="C15" s="55"/>
      <c r="D15" s="56"/>
      <c r="E15" s="56"/>
      <c r="F15" s="56"/>
      <c r="G15" s="91" t="s">
        <v>77</v>
      </c>
      <c r="H15" s="91"/>
      <c r="I15" s="92" t="s">
        <v>78</v>
      </c>
      <c r="J15" s="93" t="s">
        <v>79</v>
      </c>
      <c r="K15" s="56"/>
      <c r="L15" s="56"/>
      <c r="M15" s="56"/>
      <c r="N15" s="56"/>
      <c r="O15" s="56"/>
      <c r="P15" s="56"/>
      <c r="Q15" s="91" t="s">
        <v>77</v>
      </c>
      <c r="R15" s="77"/>
      <c r="S15" s="92" t="s">
        <v>78</v>
      </c>
      <c r="T15" s="93" t="s">
        <v>79</v>
      </c>
      <c r="U15" s="53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50"/>
      <c r="AO15" s="50"/>
      <c r="AP15" s="50"/>
    </row>
    <row r="16" spans="1:42" s="53" customFormat="1" ht="9.75" customHeight="1" x14ac:dyDescent="0.3">
      <c r="A16" s="58"/>
      <c r="B16" s="59"/>
      <c r="C16" s="59"/>
      <c r="D16" s="58"/>
      <c r="E16" s="58"/>
      <c r="F16" s="58"/>
      <c r="G16" s="58"/>
      <c r="H16" s="58"/>
      <c r="I16" s="94"/>
      <c r="J16" s="58"/>
      <c r="K16" s="61"/>
      <c r="L16" s="58"/>
      <c r="M16" s="58"/>
      <c r="N16" s="58"/>
      <c r="O16" s="58"/>
      <c r="P16" s="58"/>
      <c r="Q16" s="58"/>
      <c r="R16" s="74"/>
      <c r="S16" s="95"/>
      <c r="T16" s="60"/>
      <c r="V16" s="50"/>
      <c r="W16" s="50"/>
      <c r="X16" s="50"/>
      <c r="Y16" s="50"/>
      <c r="Z16" s="50"/>
      <c r="AA16" s="50"/>
      <c r="AB16" s="50"/>
      <c r="AC16" s="50"/>
      <c r="AD16" s="50"/>
      <c r="AE16" s="50"/>
      <c r="AF16" s="50"/>
      <c r="AG16" s="50"/>
      <c r="AH16" s="50"/>
      <c r="AI16" s="50"/>
      <c r="AJ16" s="50"/>
      <c r="AK16" s="50"/>
      <c r="AL16" s="50"/>
      <c r="AM16" s="50"/>
      <c r="AN16" s="50"/>
      <c r="AO16" s="50"/>
      <c r="AP16" s="50"/>
    </row>
    <row r="17" spans="1:42" x14ac:dyDescent="0.25">
      <c r="A17" s="53"/>
      <c r="B17" s="38" t="s">
        <v>4</v>
      </c>
      <c r="C17" s="38"/>
      <c r="D17" s="38"/>
      <c r="E17" s="38"/>
      <c r="F17" s="38"/>
      <c r="G17" s="38"/>
      <c r="H17" s="68"/>
      <c r="I17" s="96"/>
      <c r="J17" s="43"/>
      <c r="K17" s="62"/>
      <c r="L17" s="43"/>
      <c r="M17" s="97" t="s">
        <v>80</v>
      </c>
      <c r="N17" s="97"/>
      <c r="O17" s="97"/>
      <c r="P17" s="97"/>
      <c r="Q17" s="98">
        <v>-310700</v>
      </c>
      <c r="R17" s="71" t="s">
        <v>62</v>
      </c>
      <c r="S17" s="99">
        <v>-500000</v>
      </c>
      <c r="V17" s="50"/>
      <c r="W17" s="50"/>
      <c r="X17" s="50"/>
      <c r="Y17" s="50"/>
      <c r="Z17" s="50"/>
      <c r="AA17" s="50"/>
      <c r="AB17" s="50"/>
      <c r="AC17" s="50"/>
      <c r="AD17" s="50"/>
      <c r="AE17" s="50"/>
      <c r="AF17" s="50"/>
      <c r="AG17" s="50"/>
      <c r="AH17" s="50"/>
      <c r="AI17" s="50"/>
      <c r="AJ17" s="50"/>
      <c r="AK17" s="50"/>
      <c r="AL17" s="50"/>
      <c r="AM17" s="50"/>
      <c r="AN17" s="50"/>
      <c r="AO17" s="50"/>
      <c r="AP17" s="50"/>
    </row>
    <row r="18" spans="1:42" ht="16.5" x14ac:dyDescent="0.3">
      <c r="B18" s="32" t="s">
        <v>41</v>
      </c>
      <c r="C18" s="40"/>
      <c r="D18" s="40"/>
      <c r="E18" s="40"/>
      <c r="F18" s="40"/>
      <c r="G18" s="41"/>
      <c r="H18" s="69"/>
      <c r="I18" s="100"/>
      <c r="J18" s="43"/>
      <c r="K18" s="62"/>
      <c r="L18" s="43"/>
      <c r="M18" s="40"/>
      <c r="N18" s="40"/>
      <c r="O18" s="40"/>
      <c r="P18" s="40"/>
      <c r="Q18" s="101"/>
      <c r="R18" s="71" t="s">
        <v>63</v>
      </c>
      <c r="S18" s="99">
        <v>10000</v>
      </c>
      <c r="T18" s="39"/>
      <c r="V18" s="50"/>
      <c r="W18" s="50"/>
      <c r="X18" s="50"/>
      <c r="Y18" s="50"/>
      <c r="Z18" s="50"/>
      <c r="AA18" s="50"/>
      <c r="AB18" s="50"/>
      <c r="AC18" s="50"/>
      <c r="AD18" s="50"/>
      <c r="AE18" s="50"/>
      <c r="AF18" s="50"/>
      <c r="AG18" s="50"/>
      <c r="AH18" s="50"/>
      <c r="AI18" s="50"/>
      <c r="AJ18" s="50"/>
      <c r="AK18" s="50"/>
      <c r="AL18" s="50"/>
      <c r="AM18" s="50"/>
      <c r="AN18" s="50"/>
      <c r="AO18" s="50"/>
      <c r="AP18" s="50"/>
    </row>
    <row r="19" spans="1:42" ht="16.5" x14ac:dyDescent="0.3">
      <c r="B19" s="32"/>
      <c r="C19" s="32" t="s">
        <v>20</v>
      </c>
      <c r="D19" s="40"/>
      <c r="E19" s="40"/>
      <c r="F19" s="40"/>
      <c r="G19" s="101">
        <v>500000</v>
      </c>
      <c r="H19" s="71" t="s">
        <v>62</v>
      </c>
      <c r="I19" s="102">
        <v>-500000</v>
      </c>
      <c r="J19" s="101">
        <f>+G19+I19</f>
        <v>0</v>
      </c>
      <c r="K19" s="62"/>
      <c r="L19" s="43"/>
      <c r="R19" s="71" t="s">
        <v>63</v>
      </c>
      <c r="S19" s="99">
        <v>150000</v>
      </c>
      <c r="V19" s="50"/>
      <c r="W19" s="50"/>
      <c r="X19" s="50"/>
      <c r="Y19" s="50"/>
      <c r="Z19" s="50"/>
      <c r="AA19" s="50"/>
      <c r="AB19" s="50"/>
      <c r="AC19" s="50"/>
      <c r="AD19" s="50"/>
      <c r="AE19" s="50"/>
      <c r="AF19" s="50"/>
      <c r="AG19" s="50"/>
      <c r="AH19" s="50"/>
      <c r="AI19" s="50"/>
      <c r="AJ19" s="50"/>
      <c r="AK19" s="50"/>
      <c r="AL19" s="50"/>
      <c r="AM19" s="50"/>
      <c r="AN19" s="50"/>
      <c r="AO19" s="50"/>
      <c r="AP19" s="50"/>
    </row>
    <row r="20" spans="1:42" ht="16.5" x14ac:dyDescent="0.3">
      <c r="B20" s="32"/>
      <c r="C20" s="40"/>
      <c r="D20" s="40"/>
      <c r="E20" s="40"/>
      <c r="F20" s="40"/>
      <c r="G20" s="39"/>
      <c r="H20" s="67"/>
      <c r="I20" s="99"/>
      <c r="J20" s="39"/>
      <c r="K20" s="62"/>
      <c r="L20" s="43"/>
      <c r="R20" s="71" t="s">
        <v>65</v>
      </c>
      <c r="S20" s="99">
        <v>-25000</v>
      </c>
      <c r="V20" s="50"/>
      <c r="W20" s="50"/>
      <c r="X20" s="50"/>
      <c r="Y20" s="50"/>
      <c r="Z20" s="50"/>
      <c r="AA20" s="50"/>
      <c r="AB20" s="50"/>
      <c r="AC20" s="50"/>
      <c r="AD20" s="50"/>
      <c r="AE20" s="50"/>
      <c r="AF20" s="50"/>
      <c r="AG20" s="50"/>
      <c r="AH20" s="50"/>
      <c r="AI20" s="50"/>
      <c r="AJ20" s="50"/>
      <c r="AK20" s="50"/>
      <c r="AL20" s="50"/>
      <c r="AM20" s="50"/>
      <c r="AN20" s="50"/>
      <c r="AO20" s="50"/>
      <c r="AP20" s="50"/>
    </row>
    <row r="21" spans="1:42" ht="16.5" x14ac:dyDescent="0.3">
      <c r="B21" s="32" t="s">
        <v>42</v>
      </c>
      <c r="C21" s="40"/>
      <c r="D21" s="40"/>
      <c r="E21" s="40"/>
      <c r="F21" s="40"/>
      <c r="G21" s="39"/>
      <c r="H21" s="67"/>
      <c r="I21" s="99"/>
      <c r="J21" s="39"/>
      <c r="K21" s="62"/>
      <c r="L21" s="43"/>
      <c r="R21" s="71" t="s">
        <v>66</v>
      </c>
      <c r="S21" s="99">
        <v>-5000</v>
      </c>
      <c r="V21" s="50"/>
      <c r="W21" s="50"/>
      <c r="X21" s="50"/>
      <c r="Y21" s="50"/>
      <c r="Z21" s="50"/>
      <c r="AA21" s="50"/>
      <c r="AB21" s="50"/>
      <c r="AC21" s="50"/>
      <c r="AD21" s="50"/>
      <c r="AE21" s="50"/>
      <c r="AF21" s="50"/>
      <c r="AG21" s="50"/>
      <c r="AH21" s="50"/>
      <c r="AI21" s="50"/>
      <c r="AJ21" s="50"/>
      <c r="AK21" s="50"/>
      <c r="AL21" s="50"/>
      <c r="AM21" s="50"/>
      <c r="AN21" s="50"/>
      <c r="AO21" s="50"/>
      <c r="AP21" s="50"/>
    </row>
    <row r="22" spans="1:42" ht="16.5" x14ac:dyDescent="0.3">
      <c r="B22" s="32"/>
      <c r="C22" s="32" t="s">
        <v>2</v>
      </c>
      <c r="D22" s="40"/>
      <c r="E22" s="40"/>
      <c r="F22" s="40"/>
      <c r="G22" s="39">
        <v>30000</v>
      </c>
      <c r="H22" s="71" t="s">
        <v>63</v>
      </c>
      <c r="I22" s="99">
        <v>10000</v>
      </c>
      <c r="J22" s="39">
        <f>+G22+I22</f>
        <v>40000</v>
      </c>
      <c r="K22" s="62"/>
      <c r="L22" s="43"/>
      <c r="R22" s="103" t="s">
        <v>64</v>
      </c>
      <c r="S22" s="99">
        <v>-50000</v>
      </c>
      <c r="V22" s="50"/>
      <c r="W22" s="50"/>
      <c r="X22" s="50"/>
      <c r="Y22" s="50"/>
      <c r="Z22" s="50"/>
      <c r="AA22" s="50"/>
      <c r="AB22" s="50"/>
      <c r="AC22" s="50"/>
      <c r="AD22" s="50"/>
      <c r="AE22" s="50"/>
      <c r="AF22" s="50"/>
      <c r="AG22" s="50"/>
      <c r="AH22" s="50"/>
      <c r="AI22" s="50"/>
      <c r="AJ22" s="50"/>
      <c r="AK22" s="50"/>
      <c r="AL22" s="50"/>
      <c r="AM22" s="50"/>
      <c r="AN22" s="50"/>
      <c r="AO22" s="50"/>
      <c r="AP22" s="50"/>
    </row>
    <row r="23" spans="1:42" ht="16.5" x14ac:dyDescent="0.3">
      <c r="B23" s="32"/>
      <c r="C23" s="32" t="s">
        <v>3</v>
      </c>
      <c r="D23" s="40"/>
      <c r="E23" s="40"/>
      <c r="F23" s="40"/>
      <c r="G23" s="39">
        <v>250000</v>
      </c>
      <c r="H23" s="71" t="s">
        <v>63</v>
      </c>
      <c r="I23" s="105">
        <v>150000</v>
      </c>
      <c r="J23" s="39">
        <f t="shared" ref="J23:J24" si="0">+G23+I23</f>
        <v>400000</v>
      </c>
      <c r="K23" s="62"/>
      <c r="L23" s="43"/>
      <c r="R23" s="103" t="s">
        <v>67</v>
      </c>
      <c r="S23" s="104">
        <v>500000</v>
      </c>
      <c r="V23" s="50"/>
      <c r="W23" s="50"/>
      <c r="X23" s="50"/>
      <c r="Y23" s="50"/>
      <c r="Z23" s="50"/>
      <c r="AA23" s="50"/>
      <c r="AB23" s="50"/>
      <c r="AC23" s="50"/>
      <c r="AD23" s="50"/>
      <c r="AE23" s="50"/>
      <c r="AF23" s="50"/>
      <c r="AG23" s="50"/>
      <c r="AH23" s="50"/>
      <c r="AI23" s="50"/>
      <c r="AJ23" s="50"/>
      <c r="AK23" s="50"/>
      <c r="AL23" s="50"/>
      <c r="AM23" s="50"/>
      <c r="AN23" s="50"/>
      <c r="AO23" s="50"/>
      <c r="AP23" s="50"/>
    </row>
    <row r="24" spans="1:42" ht="17.25" thickBot="1" x14ac:dyDescent="0.35">
      <c r="B24" s="32"/>
      <c r="C24" s="32" t="s">
        <v>7</v>
      </c>
      <c r="D24" s="40"/>
      <c r="E24" s="40"/>
      <c r="F24" s="40"/>
      <c r="G24" s="42">
        <v>100130</v>
      </c>
      <c r="H24" s="70"/>
      <c r="I24" s="106">
        <v>0</v>
      </c>
      <c r="J24" s="42">
        <f t="shared" si="0"/>
        <v>100130</v>
      </c>
      <c r="K24" s="63"/>
      <c r="L24" s="46"/>
      <c r="S24" s="102">
        <f>SUM(S17:S23)</f>
        <v>80000</v>
      </c>
      <c r="T24" s="119">
        <f>+Q17+S24</f>
        <v>-230700</v>
      </c>
      <c r="V24" s="50"/>
      <c r="W24" s="50"/>
      <c r="X24" s="50"/>
      <c r="Y24" s="50"/>
      <c r="Z24" s="50"/>
      <c r="AA24" s="50"/>
      <c r="AB24" s="50"/>
      <c r="AC24" s="50"/>
      <c r="AD24" s="50"/>
      <c r="AE24" s="50"/>
      <c r="AF24" s="50"/>
      <c r="AG24" s="50"/>
      <c r="AH24" s="50"/>
      <c r="AI24" s="50"/>
      <c r="AJ24" s="50"/>
      <c r="AK24" s="50"/>
      <c r="AL24" s="50"/>
      <c r="AM24" s="50"/>
      <c r="AN24" s="50"/>
      <c r="AO24" s="50"/>
      <c r="AP24" s="50"/>
    </row>
    <row r="25" spans="1:42" ht="16.5" x14ac:dyDescent="0.3">
      <c r="B25" s="32"/>
      <c r="C25" s="40"/>
      <c r="D25" s="40"/>
      <c r="E25" s="40"/>
      <c r="F25" s="40"/>
      <c r="G25" s="101">
        <f>SUM(G22:G24)</f>
        <v>380130</v>
      </c>
      <c r="H25" s="69"/>
      <c r="I25" s="102">
        <f>SUM(I22:I24)</f>
        <v>160000</v>
      </c>
      <c r="J25" s="101">
        <f>SUM(J22:J24)</f>
        <v>540130</v>
      </c>
      <c r="K25" s="63"/>
      <c r="L25" s="46"/>
      <c r="M25" s="33" t="s">
        <v>19</v>
      </c>
      <c r="N25" s="38"/>
      <c r="O25" s="40"/>
      <c r="P25" s="40"/>
      <c r="Q25" s="101"/>
      <c r="R25" s="67"/>
      <c r="S25" s="99"/>
      <c r="T25" s="39"/>
      <c r="V25" s="50"/>
      <c r="W25" s="50"/>
      <c r="X25" s="50"/>
      <c r="Y25" s="50"/>
      <c r="Z25" s="50"/>
      <c r="AA25" s="50"/>
      <c r="AB25" s="50"/>
      <c r="AC25" s="50"/>
      <c r="AD25" s="50"/>
      <c r="AE25" s="50"/>
      <c r="AF25" s="50"/>
      <c r="AG25" s="50"/>
      <c r="AH25" s="50"/>
      <c r="AI25" s="50"/>
      <c r="AJ25" s="50"/>
      <c r="AK25" s="50"/>
      <c r="AL25" s="50"/>
      <c r="AM25" s="50"/>
      <c r="AN25" s="50"/>
      <c r="AO25" s="50"/>
      <c r="AP25" s="50"/>
    </row>
    <row r="26" spans="1:42" ht="16.5" x14ac:dyDescent="0.3">
      <c r="B26" s="33" t="s">
        <v>5</v>
      </c>
      <c r="C26" s="32"/>
      <c r="D26" s="32"/>
      <c r="E26" s="32"/>
      <c r="F26" s="40"/>
      <c r="G26" s="41"/>
      <c r="H26" s="69"/>
      <c r="I26" s="100"/>
      <c r="J26" s="41"/>
      <c r="K26" s="63"/>
      <c r="L26" s="46"/>
      <c r="M26" s="32"/>
      <c r="N26" s="32" t="s">
        <v>22</v>
      </c>
      <c r="O26" s="32"/>
      <c r="P26" s="32"/>
      <c r="Q26" s="101">
        <v>450000</v>
      </c>
      <c r="R26" s="103" t="s">
        <v>64</v>
      </c>
      <c r="S26" s="102">
        <v>50000</v>
      </c>
      <c r="T26" s="39">
        <f>+Q26+S26</f>
        <v>500000</v>
      </c>
      <c r="V26" s="50"/>
      <c r="W26" s="50"/>
      <c r="X26" s="50"/>
      <c r="Y26" s="50"/>
      <c r="Z26" s="50"/>
      <c r="AA26" s="50"/>
      <c r="AB26" s="50"/>
      <c r="AC26" s="50"/>
      <c r="AD26" s="50"/>
      <c r="AE26" s="50"/>
      <c r="AF26" s="50"/>
      <c r="AG26" s="50"/>
      <c r="AH26" s="50"/>
      <c r="AI26" s="50"/>
      <c r="AJ26" s="50"/>
      <c r="AK26" s="50"/>
      <c r="AL26" s="50"/>
      <c r="AM26" s="50"/>
      <c r="AN26" s="50"/>
      <c r="AO26" s="50"/>
      <c r="AP26" s="50"/>
    </row>
    <row r="27" spans="1:42" ht="16.5" x14ac:dyDescent="0.3">
      <c r="B27" s="32"/>
      <c r="C27" s="32" t="s">
        <v>6</v>
      </c>
      <c r="D27" s="32"/>
      <c r="E27" s="32"/>
      <c r="F27" s="40"/>
      <c r="G27" s="39">
        <v>2560000</v>
      </c>
      <c r="H27" s="67"/>
      <c r="I27" s="99"/>
      <c r="J27" s="39">
        <f t="shared" ref="J27:J29" si="1">+G27+I27</f>
        <v>2560000</v>
      </c>
      <c r="K27" s="63"/>
      <c r="L27" s="46"/>
      <c r="M27" s="40"/>
      <c r="N27" s="40"/>
      <c r="O27" s="40"/>
      <c r="P27" s="40"/>
      <c r="Q27" s="101"/>
      <c r="R27" s="67"/>
      <c r="S27" s="99"/>
      <c r="T27" s="39"/>
      <c r="V27" s="50"/>
      <c r="W27" s="50"/>
      <c r="X27" s="50"/>
      <c r="Y27" s="50"/>
      <c r="Z27" s="50"/>
      <c r="AA27" s="50"/>
      <c r="AB27" s="50"/>
      <c r="AC27" s="50"/>
      <c r="AD27" s="50"/>
      <c r="AE27" s="50"/>
      <c r="AF27" s="50"/>
      <c r="AG27" s="50"/>
      <c r="AH27" s="50"/>
      <c r="AI27" s="50"/>
      <c r="AJ27" s="50"/>
      <c r="AK27" s="50"/>
      <c r="AL27" s="50"/>
      <c r="AM27" s="50"/>
      <c r="AN27" s="50"/>
      <c r="AO27" s="50"/>
      <c r="AP27" s="50"/>
    </row>
    <row r="28" spans="1:42" ht="16.5" x14ac:dyDescent="0.3">
      <c r="B28" s="32"/>
      <c r="C28" s="32" t="s">
        <v>8</v>
      </c>
      <c r="D28" s="32"/>
      <c r="E28" s="32"/>
      <c r="F28" s="40"/>
      <c r="G28" s="39">
        <v>400000</v>
      </c>
      <c r="H28" s="84" t="s">
        <v>65</v>
      </c>
      <c r="I28" s="99">
        <v>-25000</v>
      </c>
      <c r="J28" s="39">
        <f t="shared" si="1"/>
        <v>375000</v>
      </c>
      <c r="K28" s="63"/>
      <c r="L28" s="46"/>
      <c r="M28" s="33" t="s">
        <v>23</v>
      </c>
      <c r="N28" s="40"/>
      <c r="O28" s="40"/>
      <c r="P28" s="40"/>
      <c r="Q28" s="41"/>
      <c r="R28" s="69"/>
      <c r="S28" s="99"/>
      <c r="T28" s="39"/>
      <c r="V28" s="50"/>
      <c r="W28" s="50"/>
      <c r="X28" s="50"/>
      <c r="Y28" s="50"/>
      <c r="Z28" s="50"/>
      <c r="AA28" s="50"/>
      <c r="AB28" s="50"/>
      <c r="AC28" s="50"/>
      <c r="AD28" s="50"/>
      <c r="AE28" s="50"/>
      <c r="AF28" s="50"/>
      <c r="AG28" s="50"/>
      <c r="AH28" s="50"/>
      <c r="AI28" s="50"/>
      <c r="AJ28" s="50"/>
      <c r="AK28" s="50"/>
      <c r="AL28" s="50"/>
      <c r="AM28" s="50"/>
      <c r="AN28" s="50"/>
      <c r="AO28" s="50"/>
      <c r="AP28" s="50"/>
    </row>
    <row r="29" spans="1:42" ht="16.5" x14ac:dyDescent="0.3">
      <c r="B29" s="32"/>
      <c r="C29" s="32" t="s">
        <v>9</v>
      </c>
      <c r="D29" s="32"/>
      <c r="E29" s="32"/>
      <c r="F29" s="40"/>
      <c r="G29" s="39">
        <v>166600</v>
      </c>
      <c r="H29" s="67"/>
      <c r="I29" s="99"/>
      <c r="J29" s="39">
        <f t="shared" si="1"/>
        <v>166600</v>
      </c>
      <c r="K29" s="63"/>
      <c r="L29" s="46"/>
      <c r="M29" s="32"/>
      <c r="N29" s="32" t="s">
        <v>24</v>
      </c>
      <c r="O29" s="32"/>
      <c r="P29" s="32"/>
      <c r="Q29" s="39">
        <v>2670000</v>
      </c>
      <c r="R29" s="67"/>
      <c r="S29" s="99"/>
      <c r="T29" s="39">
        <f t="shared" ref="T29:T35" si="2">+Q29+S29</f>
        <v>2670000</v>
      </c>
      <c r="V29" s="50"/>
      <c r="W29" s="50"/>
      <c r="X29" s="50"/>
      <c r="Y29" s="50"/>
      <c r="Z29" s="50"/>
      <c r="AA29" s="50"/>
      <c r="AB29" s="50"/>
      <c r="AC29" s="50"/>
      <c r="AD29" s="50"/>
      <c r="AE29" s="50"/>
      <c r="AF29" s="50"/>
      <c r="AG29" s="50"/>
      <c r="AH29" s="50"/>
      <c r="AI29" s="50"/>
      <c r="AJ29" s="50"/>
      <c r="AK29" s="50"/>
      <c r="AL29" s="50"/>
      <c r="AM29" s="50"/>
      <c r="AN29" s="50"/>
      <c r="AO29" s="50"/>
      <c r="AP29" s="50"/>
    </row>
    <row r="30" spans="1:42" ht="17.25" thickBot="1" x14ac:dyDescent="0.35">
      <c r="B30" s="32"/>
      <c r="C30" s="32" t="s">
        <v>10</v>
      </c>
      <c r="D30" s="32"/>
      <c r="E30" s="32"/>
      <c r="F30" s="40"/>
      <c r="G30" s="42">
        <v>2570</v>
      </c>
      <c r="H30" s="70"/>
      <c r="I30" s="106"/>
      <c r="J30" s="42">
        <v>2570</v>
      </c>
      <c r="K30" s="63"/>
      <c r="L30" s="46"/>
      <c r="M30" s="32"/>
      <c r="N30" s="32" t="s">
        <v>25</v>
      </c>
      <c r="O30" s="32"/>
      <c r="P30" s="32"/>
      <c r="Q30" s="39">
        <v>545000</v>
      </c>
      <c r="R30" s="67"/>
      <c r="S30" s="99"/>
      <c r="T30" s="39">
        <f t="shared" si="2"/>
        <v>545000</v>
      </c>
      <c r="V30" s="50"/>
      <c r="W30" s="50"/>
      <c r="X30" s="50"/>
      <c r="Y30" s="50"/>
      <c r="Z30" s="50"/>
      <c r="AA30" s="50"/>
      <c r="AB30" s="50"/>
      <c r="AC30" s="50"/>
      <c r="AD30" s="50"/>
      <c r="AE30" s="50"/>
      <c r="AF30" s="50"/>
      <c r="AG30" s="50"/>
      <c r="AH30" s="50"/>
      <c r="AI30" s="50"/>
      <c r="AJ30" s="50"/>
      <c r="AK30" s="50"/>
      <c r="AL30" s="50"/>
      <c r="AM30" s="50"/>
      <c r="AN30" s="50"/>
      <c r="AO30" s="50"/>
      <c r="AP30" s="50"/>
    </row>
    <row r="31" spans="1:42" ht="16.5" x14ac:dyDescent="0.3">
      <c r="B31" s="32"/>
      <c r="C31" s="40"/>
      <c r="D31" s="40"/>
      <c r="E31" s="40"/>
      <c r="F31" s="40"/>
      <c r="G31" s="101">
        <f>SUM(G27:G30)</f>
        <v>3129170</v>
      </c>
      <c r="H31" s="69"/>
      <c r="I31" s="102">
        <f>SUM(I27:I30)</f>
        <v>-25000</v>
      </c>
      <c r="J31" s="101">
        <f>SUM(J27:J30)</f>
        <v>3104170</v>
      </c>
      <c r="K31" s="63"/>
      <c r="L31" s="46"/>
      <c r="M31" s="32"/>
      <c r="N31" s="32" t="s">
        <v>26</v>
      </c>
      <c r="O31" s="32"/>
      <c r="P31" s="32"/>
      <c r="Q31" s="39"/>
      <c r="R31" s="67"/>
      <c r="S31" s="99"/>
      <c r="T31" s="39">
        <f t="shared" si="2"/>
        <v>0</v>
      </c>
      <c r="V31" s="50"/>
      <c r="W31" s="50"/>
      <c r="X31" s="50"/>
      <c r="Y31" s="50"/>
      <c r="Z31" s="50"/>
      <c r="AA31" s="50"/>
      <c r="AB31" s="50"/>
      <c r="AC31" s="50"/>
      <c r="AD31" s="50"/>
      <c r="AE31" s="50"/>
      <c r="AF31" s="50"/>
      <c r="AG31" s="50"/>
      <c r="AH31" s="50"/>
      <c r="AI31" s="50"/>
      <c r="AJ31" s="50"/>
      <c r="AK31" s="50"/>
      <c r="AL31" s="50"/>
      <c r="AM31" s="50"/>
      <c r="AN31" s="50"/>
      <c r="AO31" s="50"/>
      <c r="AP31" s="50"/>
    </row>
    <row r="32" spans="1:42" ht="16.5" x14ac:dyDescent="0.3">
      <c r="B32" s="32"/>
      <c r="C32" s="40"/>
      <c r="D32" s="40"/>
      <c r="E32" s="40"/>
      <c r="F32" s="40"/>
      <c r="G32" s="101"/>
      <c r="H32" s="69"/>
      <c r="I32" s="102"/>
      <c r="J32" s="101"/>
      <c r="K32" s="63"/>
      <c r="L32" s="46"/>
      <c r="M32" s="32"/>
      <c r="N32" s="32"/>
      <c r="O32" s="32" t="s">
        <v>27</v>
      </c>
      <c r="P32" s="32"/>
      <c r="Q32" s="39">
        <v>100000</v>
      </c>
      <c r="R32" s="67"/>
      <c r="S32" s="99"/>
      <c r="T32" s="39">
        <f t="shared" si="2"/>
        <v>100000</v>
      </c>
      <c r="V32" s="50"/>
      <c r="W32" s="50"/>
      <c r="X32" s="50"/>
      <c r="Y32" s="50"/>
      <c r="Z32" s="50"/>
      <c r="AA32" s="50"/>
      <c r="AB32" s="50"/>
      <c r="AC32" s="50"/>
      <c r="AD32" s="50"/>
      <c r="AE32" s="50"/>
      <c r="AF32" s="50"/>
      <c r="AG32" s="50"/>
      <c r="AH32" s="50"/>
      <c r="AI32" s="50"/>
      <c r="AJ32" s="50"/>
      <c r="AK32" s="50"/>
      <c r="AL32" s="50"/>
      <c r="AM32" s="50"/>
      <c r="AN32" s="50"/>
      <c r="AO32" s="50"/>
      <c r="AP32" s="50"/>
    </row>
    <row r="33" spans="2:42" ht="16.5" x14ac:dyDescent="0.3">
      <c r="B33" s="33" t="s">
        <v>11</v>
      </c>
      <c r="C33" s="32"/>
      <c r="D33" s="32"/>
      <c r="E33" s="32"/>
      <c r="F33" s="32"/>
      <c r="G33" s="101">
        <v>5000</v>
      </c>
      <c r="H33" s="84" t="s">
        <v>66</v>
      </c>
      <c r="I33" s="102">
        <v>-5000</v>
      </c>
      <c r="J33" s="101">
        <f>+G33+I33</f>
        <v>0</v>
      </c>
      <c r="K33" s="107"/>
      <c r="L33" s="108"/>
      <c r="M33" s="32"/>
      <c r="N33" s="32"/>
      <c r="O33" s="32" t="s">
        <v>81</v>
      </c>
      <c r="P33" s="32"/>
      <c r="Q33" s="39">
        <v>20000</v>
      </c>
      <c r="R33" s="67"/>
      <c r="S33" s="99"/>
      <c r="T33" s="39">
        <f t="shared" si="2"/>
        <v>20000</v>
      </c>
      <c r="V33" s="50"/>
      <c r="W33" s="50"/>
      <c r="X33" s="50"/>
      <c r="Y33" s="50"/>
      <c r="Z33" s="50"/>
      <c r="AA33" s="50"/>
      <c r="AB33" s="50"/>
      <c r="AC33" s="50"/>
      <c r="AD33" s="50"/>
      <c r="AE33" s="50"/>
      <c r="AF33" s="50"/>
      <c r="AG33" s="50"/>
      <c r="AH33" s="50"/>
      <c r="AI33" s="50"/>
      <c r="AJ33" s="50"/>
      <c r="AK33" s="50"/>
      <c r="AL33" s="50"/>
      <c r="AM33" s="50"/>
      <c r="AN33" s="50"/>
      <c r="AO33" s="50"/>
      <c r="AP33" s="50"/>
    </row>
    <row r="34" spans="2:42" ht="16.5" x14ac:dyDescent="0.3">
      <c r="B34" s="33"/>
      <c r="C34" s="32"/>
      <c r="D34" s="32"/>
      <c r="E34" s="32"/>
      <c r="F34" s="32"/>
      <c r="G34" s="101"/>
      <c r="H34" s="107"/>
      <c r="I34" s="102"/>
      <c r="J34" s="101"/>
      <c r="K34" s="63"/>
      <c r="L34" s="46"/>
      <c r="M34" s="32"/>
      <c r="N34" s="32"/>
      <c r="O34" s="32" t="s">
        <v>82</v>
      </c>
      <c r="P34" s="32"/>
      <c r="Q34" s="39">
        <v>40000</v>
      </c>
      <c r="R34" s="67"/>
      <c r="S34" s="99"/>
      <c r="T34" s="39">
        <f t="shared" si="2"/>
        <v>40000</v>
      </c>
      <c r="V34" s="50"/>
      <c r="W34" s="50"/>
      <c r="X34" s="50"/>
      <c r="Y34" s="50"/>
      <c r="Z34" s="50"/>
      <c r="AA34" s="50"/>
      <c r="AB34" s="50"/>
      <c r="AC34" s="50"/>
      <c r="AD34" s="50"/>
      <c r="AE34" s="50"/>
      <c r="AF34" s="50"/>
      <c r="AG34" s="50"/>
      <c r="AH34" s="50"/>
      <c r="AI34" s="50"/>
      <c r="AJ34" s="50"/>
      <c r="AK34" s="50"/>
      <c r="AL34" s="50"/>
      <c r="AM34" s="50"/>
      <c r="AN34" s="50"/>
      <c r="AO34" s="50"/>
      <c r="AP34" s="50"/>
    </row>
    <row r="35" spans="2:42" ht="17.25" thickBot="1" x14ac:dyDescent="0.35">
      <c r="B35" s="33"/>
      <c r="C35" s="32"/>
      <c r="D35" s="32"/>
      <c r="E35" s="32"/>
      <c r="F35" s="32"/>
      <c r="G35" s="101"/>
      <c r="H35" s="107"/>
      <c r="I35" s="102"/>
      <c r="J35" s="101"/>
      <c r="K35" s="63"/>
      <c r="L35" s="46"/>
      <c r="M35" s="32"/>
      <c r="N35" s="32"/>
      <c r="O35" s="32" t="s">
        <v>83</v>
      </c>
      <c r="P35" s="32"/>
      <c r="Q35" s="42">
        <v>500000</v>
      </c>
      <c r="R35" s="103" t="s">
        <v>67</v>
      </c>
      <c r="S35" s="102">
        <v>-500000</v>
      </c>
      <c r="T35" s="109">
        <f t="shared" si="2"/>
        <v>0</v>
      </c>
      <c r="V35" s="50"/>
      <c r="W35" s="50"/>
      <c r="X35" s="50"/>
      <c r="Y35" s="50"/>
      <c r="Z35" s="50"/>
      <c r="AA35" s="50"/>
      <c r="AB35" s="50"/>
      <c r="AC35" s="50"/>
      <c r="AD35" s="50"/>
      <c r="AE35" s="50"/>
      <c r="AF35" s="50"/>
      <c r="AG35" s="50"/>
      <c r="AH35" s="50"/>
      <c r="AI35" s="50"/>
      <c r="AJ35" s="50"/>
      <c r="AK35" s="50"/>
      <c r="AL35" s="50"/>
      <c r="AM35" s="50"/>
      <c r="AN35" s="50"/>
      <c r="AO35" s="50"/>
      <c r="AP35" s="50"/>
    </row>
    <row r="36" spans="2:42" ht="16.5" x14ac:dyDescent="0.3">
      <c r="B36" s="33"/>
      <c r="C36" s="32"/>
      <c r="D36" s="32"/>
      <c r="E36" s="32"/>
      <c r="F36" s="32"/>
      <c r="G36" s="101"/>
      <c r="H36" s="107"/>
      <c r="I36" s="102"/>
      <c r="J36" s="101"/>
      <c r="K36" s="63"/>
      <c r="L36" s="46"/>
      <c r="M36" s="40"/>
      <c r="N36" s="40"/>
      <c r="O36" s="40"/>
      <c r="P36" s="40"/>
      <c r="Q36" s="101">
        <f>SUM(Q29:Q35)</f>
        <v>3875000</v>
      </c>
      <c r="R36" s="78"/>
      <c r="S36" s="99"/>
      <c r="T36" s="101">
        <f>SUM(T29:T35)</f>
        <v>3375000</v>
      </c>
      <c r="V36" s="50"/>
      <c r="W36" s="50"/>
      <c r="X36" s="50"/>
      <c r="Y36" s="50"/>
      <c r="Z36" s="50"/>
      <c r="AA36" s="50"/>
      <c r="AB36" s="50"/>
      <c r="AC36" s="50"/>
      <c r="AD36" s="50"/>
      <c r="AE36" s="50"/>
      <c r="AF36" s="50"/>
      <c r="AG36" s="50"/>
      <c r="AH36" s="50"/>
      <c r="AI36" s="50"/>
      <c r="AJ36" s="50"/>
      <c r="AK36" s="50"/>
      <c r="AL36" s="50"/>
      <c r="AM36" s="50"/>
      <c r="AN36" s="50"/>
      <c r="AO36" s="50"/>
      <c r="AP36" s="50"/>
    </row>
    <row r="37" spans="2:42" ht="17.25" thickBot="1" x14ac:dyDescent="0.35">
      <c r="B37" s="33"/>
      <c r="C37" s="32"/>
      <c r="D37" s="32"/>
      <c r="E37" s="32"/>
      <c r="F37" s="32"/>
      <c r="G37" s="46"/>
      <c r="H37" s="67"/>
      <c r="I37" s="110"/>
      <c r="J37" s="46"/>
      <c r="K37" s="63"/>
      <c r="L37" s="46"/>
      <c r="M37" s="40"/>
      <c r="N37" s="40"/>
      <c r="O37" s="40"/>
      <c r="P37" s="40"/>
      <c r="Q37" s="46"/>
      <c r="R37" s="78"/>
      <c r="S37" s="110"/>
      <c r="T37" s="43"/>
      <c r="V37" s="50"/>
      <c r="W37" s="50"/>
      <c r="X37" s="50"/>
      <c r="Y37" s="50"/>
      <c r="Z37" s="50"/>
      <c r="AA37" s="50"/>
      <c r="AB37" s="50"/>
      <c r="AC37" s="50"/>
      <c r="AD37" s="50"/>
      <c r="AE37" s="50"/>
      <c r="AF37" s="50"/>
      <c r="AG37" s="50"/>
      <c r="AH37" s="50"/>
      <c r="AI37" s="50"/>
      <c r="AJ37" s="50"/>
      <c r="AK37" s="50"/>
      <c r="AL37" s="50"/>
      <c r="AM37" s="50"/>
      <c r="AN37" s="50"/>
      <c r="AO37" s="50"/>
      <c r="AP37" s="50"/>
    </row>
    <row r="38" spans="2:42" ht="6" customHeight="1" x14ac:dyDescent="0.3">
      <c r="B38" s="32"/>
      <c r="C38" s="32"/>
      <c r="D38" s="32"/>
      <c r="E38" s="32"/>
      <c r="F38" s="32"/>
      <c r="G38" s="79"/>
      <c r="H38" s="67"/>
      <c r="I38" s="111"/>
      <c r="J38" s="79"/>
      <c r="K38" s="63"/>
      <c r="L38" s="46"/>
      <c r="M38" s="40"/>
      <c r="N38" s="40"/>
      <c r="O38" s="40"/>
      <c r="P38" s="40"/>
      <c r="Q38" s="79"/>
      <c r="R38" s="78"/>
      <c r="S38" s="111"/>
      <c r="T38" s="112"/>
      <c r="V38" s="50"/>
      <c r="W38" s="50"/>
      <c r="X38" s="50"/>
      <c r="Y38" s="50"/>
      <c r="Z38" s="50"/>
      <c r="AA38" s="50"/>
      <c r="AB38" s="50"/>
      <c r="AC38" s="50"/>
      <c r="AD38" s="50"/>
      <c r="AE38" s="50"/>
      <c r="AF38" s="50"/>
      <c r="AG38" s="50"/>
      <c r="AH38" s="50"/>
      <c r="AI38" s="50"/>
      <c r="AJ38" s="50"/>
      <c r="AK38" s="50"/>
      <c r="AL38" s="50"/>
      <c r="AM38" s="50"/>
      <c r="AN38" s="50"/>
      <c r="AO38" s="50"/>
      <c r="AP38" s="50"/>
    </row>
    <row r="39" spans="2:42" ht="17.25" thickBot="1" x14ac:dyDescent="0.35">
      <c r="B39" s="32"/>
      <c r="C39" s="32"/>
      <c r="D39" s="32"/>
      <c r="E39" s="32"/>
      <c r="F39" s="32"/>
      <c r="G39" s="113">
        <f>+G33+G31+G25+G19</f>
        <v>4014300</v>
      </c>
      <c r="H39" s="67"/>
      <c r="I39" s="114">
        <f>+I33+I31+I25+I19</f>
        <v>-370000</v>
      </c>
      <c r="J39" s="44">
        <f>+J33+J31+J25+J19</f>
        <v>3644300</v>
      </c>
      <c r="K39" s="64"/>
      <c r="L39" s="47"/>
      <c r="M39" s="32"/>
      <c r="N39" s="32"/>
      <c r="O39" s="32"/>
      <c r="P39" s="32"/>
      <c r="Q39" s="113">
        <f>+Q36+Q26+Q17</f>
        <v>4014300</v>
      </c>
      <c r="R39" s="67"/>
      <c r="S39" s="114">
        <f>+S24+S26+S35</f>
        <v>-370000</v>
      </c>
      <c r="T39" s="44">
        <f>+T36+T26+T24</f>
        <v>3644300</v>
      </c>
      <c r="V39" s="50"/>
      <c r="W39" s="50"/>
      <c r="X39" s="50"/>
      <c r="Y39" s="50"/>
      <c r="Z39" s="50"/>
      <c r="AA39" s="50"/>
      <c r="AB39" s="50"/>
      <c r="AC39" s="50"/>
      <c r="AD39" s="50"/>
      <c r="AE39" s="50"/>
      <c r="AF39" s="50"/>
      <c r="AG39" s="50"/>
      <c r="AH39" s="50"/>
      <c r="AI39" s="50"/>
      <c r="AJ39" s="50"/>
      <c r="AK39" s="50"/>
      <c r="AL39" s="50"/>
      <c r="AM39" s="50"/>
      <c r="AN39" s="50"/>
      <c r="AO39" s="50"/>
      <c r="AP39" s="50"/>
    </row>
    <row r="40" spans="2:42" ht="15.75" thickTop="1" x14ac:dyDescent="0.25">
      <c r="B40" s="69"/>
      <c r="C40" s="40"/>
      <c r="D40" s="40"/>
      <c r="E40" s="40"/>
      <c r="F40" s="40"/>
      <c r="G40" s="40"/>
      <c r="H40" s="69"/>
      <c r="I40" s="115"/>
      <c r="J40" s="116">
        <f>-J39+I39+G39</f>
        <v>0</v>
      </c>
      <c r="K40" s="65"/>
      <c r="L40" s="48"/>
      <c r="M40" s="40"/>
      <c r="N40" s="40"/>
      <c r="O40" s="40"/>
      <c r="P40" s="40"/>
      <c r="Q40" s="116">
        <f>+Q39-G39</f>
        <v>0</v>
      </c>
      <c r="R40" s="69"/>
      <c r="S40" s="117">
        <f>+S39-I39</f>
        <v>0</v>
      </c>
      <c r="T40" s="116">
        <f>-T39+S39+Q39</f>
        <v>0</v>
      </c>
      <c r="V40" s="50"/>
      <c r="W40" s="50"/>
      <c r="X40" s="50"/>
      <c r="Y40" s="50"/>
      <c r="Z40" s="50"/>
      <c r="AA40" s="50"/>
      <c r="AB40" s="50"/>
      <c r="AC40" s="50"/>
      <c r="AD40" s="50"/>
      <c r="AE40" s="50"/>
      <c r="AF40" s="50"/>
      <c r="AG40" s="50"/>
      <c r="AH40" s="50"/>
      <c r="AI40" s="50"/>
      <c r="AJ40" s="50"/>
      <c r="AK40" s="50"/>
      <c r="AL40" s="50"/>
      <c r="AM40" s="50"/>
      <c r="AN40" s="50"/>
      <c r="AO40" s="50"/>
      <c r="AP40" s="50"/>
    </row>
    <row r="41" spans="2:42" ht="6" customHeight="1" x14ac:dyDescent="0.25">
      <c r="B41" s="76"/>
      <c r="C41" s="40"/>
      <c r="D41" s="40"/>
      <c r="E41" s="40"/>
      <c r="F41" s="40"/>
      <c r="G41" s="40"/>
      <c r="H41" s="40"/>
      <c r="I41" s="118"/>
      <c r="J41" s="40"/>
      <c r="K41" s="40"/>
      <c r="L41" s="40"/>
      <c r="M41" s="40"/>
      <c r="N41" s="40"/>
      <c r="O41" s="40"/>
      <c r="P41" s="40"/>
      <c r="Q41" s="40"/>
      <c r="R41" s="69"/>
      <c r="S41" s="115"/>
      <c r="T41" s="40"/>
      <c r="V41" s="50"/>
      <c r="W41" s="50"/>
      <c r="X41" s="50"/>
      <c r="Y41" s="50"/>
      <c r="Z41" s="50"/>
      <c r="AA41" s="50"/>
      <c r="AB41" s="50"/>
      <c r="AC41" s="50"/>
      <c r="AD41" s="50"/>
      <c r="AE41" s="50"/>
      <c r="AF41" s="50"/>
      <c r="AG41" s="50"/>
      <c r="AH41" s="50"/>
      <c r="AI41" s="50"/>
      <c r="AJ41" s="50"/>
      <c r="AK41" s="50"/>
      <c r="AL41" s="50"/>
      <c r="AM41" s="50"/>
      <c r="AN41" s="50"/>
      <c r="AO41" s="50"/>
      <c r="AP41" s="50"/>
    </row>
    <row r="42" spans="2:42" x14ac:dyDescent="0.25">
      <c r="I42" s="118"/>
      <c r="S42" s="115"/>
    </row>
    <row r="43" spans="2:42" x14ac:dyDescent="0.25">
      <c r="S43" s="115"/>
    </row>
    <row r="44" spans="2:42" x14ac:dyDescent="0.25">
      <c r="S44" s="115"/>
    </row>
    <row r="45" spans="2:42" x14ac:dyDescent="0.25">
      <c r="S45" s="115"/>
    </row>
    <row r="46" spans="2:42" x14ac:dyDescent="0.25">
      <c r="S46" s="115"/>
    </row>
    <row r="47" spans="2:42" x14ac:dyDescent="0.25">
      <c r="S47" s="115"/>
    </row>
    <row r="48" spans="2:42" x14ac:dyDescent="0.25">
      <c r="S48" s="115"/>
    </row>
    <row r="49" spans="19:19" x14ac:dyDescent="0.25">
      <c r="S49" s="115"/>
    </row>
  </sheetData>
  <mergeCells count="1">
    <mergeCell ref="B14:D14"/>
  </mergeCells>
  <pageMargins left="0.7" right="0.7" top="0.78740157499999996" bottom="0.78740157499999996" header="0.3" footer="0.3"/>
  <pageSetup paperSize="8" orientation="landscape" r:id="rId1"/>
  <headerFooter>
    <oddFooter xml:space="preserve">&amp;R&amp;"Century Gothic,Fett"&amp;10&amp;K00B0F0AUDfIT-Praxishilfe 2/6 &amp;13       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D160C5-52E6-4F78-8DAF-1C57D92BD9CA}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0F6850-2FC3-4885-9889-9CF69C45410F}">
  <dimension ref="A1:AO47"/>
  <sheetViews>
    <sheetView view="pageLayout" zoomScaleNormal="115" workbookViewId="0">
      <selection activeCell="F6" sqref="F6:R12"/>
    </sheetView>
  </sheetViews>
  <sheetFormatPr baseColWidth="10" defaultRowHeight="15" x14ac:dyDescent="0.25"/>
  <cols>
    <col min="1" max="1" width="14" customWidth="1"/>
    <col min="3" max="4" width="4.7109375" customWidth="1"/>
    <col min="5" max="5" width="6.42578125" customWidth="1"/>
    <col min="6" max="6" width="3.85546875" customWidth="1"/>
    <col min="7" max="7" width="18.5703125" customWidth="1"/>
    <col min="8" max="8" width="7.5703125" customWidth="1"/>
    <col min="9" max="9" width="17.42578125" customWidth="1"/>
    <col min="10" max="10" width="4.5703125" customWidth="1"/>
    <col min="11" max="11" width="4.42578125" customWidth="1"/>
    <col min="12" max="13" width="4.7109375" customWidth="1"/>
    <col min="14" max="14" width="12.28515625" bestFit="1" customWidth="1"/>
    <col min="16" max="16" width="17.42578125" customWidth="1"/>
    <col min="17" max="17" width="4.28515625" style="76" customWidth="1"/>
    <col min="18" max="18" width="23.42578125" customWidth="1"/>
    <col min="19" max="19" width="14" customWidth="1"/>
    <col min="20" max="21" width="11.42578125" customWidth="1"/>
    <col min="22" max="22" width="2.28515625" customWidth="1"/>
    <col min="23" max="29" width="11.42578125" customWidth="1"/>
    <col min="30" max="30" width="4.140625" customWidth="1"/>
    <col min="31" max="31" width="11.42578125" customWidth="1"/>
    <col min="32" max="32" width="5.5703125" customWidth="1"/>
    <col min="33" max="35" width="11.42578125" customWidth="1"/>
    <col min="36" max="36" width="4.140625" customWidth="1"/>
    <col min="37" max="37" width="7.85546875" customWidth="1"/>
    <col min="38" max="38" width="12" customWidth="1"/>
    <col min="39" max="39" width="17" customWidth="1"/>
    <col min="40" max="40" width="11.5703125" customWidth="1"/>
  </cols>
  <sheetData>
    <row r="1" spans="1:41" ht="38.25" customHeight="1" x14ac:dyDescent="0.25">
      <c r="A1" s="30" t="s">
        <v>70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75"/>
      <c r="R1" s="31"/>
      <c r="S1" s="31"/>
      <c r="T1" s="52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  <c r="AH1" s="49"/>
      <c r="AI1" s="49"/>
      <c r="AJ1" s="49"/>
      <c r="AK1" s="49"/>
      <c r="AL1" s="49"/>
      <c r="AM1" s="49"/>
      <c r="AN1" s="49"/>
      <c r="AO1" s="50"/>
    </row>
    <row r="2" spans="1:41" ht="9" customHeight="1" x14ac:dyDescent="0.25">
      <c r="T2" s="53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50"/>
      <c r="AJ2" s="50"/>
      <c r="AK2" s="50"/>
      <c r="AL2" s="50"/>
      <c r="AM2" s="50"/>
      <c r="AN2" s="50"/>
      <c r="AO2" s="50"/>
    </row>
    <row r="3" spans="1:41" ht="17.25" x14ac:dyDescent="0.3">
      <c r="A3" s="35" t="s">
        <v>73</v>
      </c>
      <c r="B3" s="35"/>
      <c r="C3" s="36"/>
      <c r="D3" s="36"/>
      <c r="E3" s="36"/>
      <c r="F3" s="32" t="s">
        <v>61</v>
      </c>
      <c r="G3" s="32"/>
      <c r="H3" s="32"/>
      <c r="I3" s="32"/>
      <c r="J3" s="32"/>
      <c r="K3" s="32"/>
      <c r="L3" s="32"/>
      <c r="M3" s="32"/>
      <c r="N3" s="32"/>
      <c r="O3" s="32"/>
      <c r="P3" s="32"/>
      <c r="Q3" s="67"/>
      <c r="R3" s="32"/>
      <c r="S3" s="32"/>
      <c r="T3" s="54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1"/>
      <c r="AI3" s="51"/>
      <c r="AJ3" s="51"/>
      <c r="AK3" s="51"/>
      <c r="AL3" s="51"/>
      <c r="AM3" s="51"/>
      <c r="AN3" s="51"/>
      <c r="AO3" s="51"/>
    </row>
    <row r="4" spans="1:41" ht="16.5" x14ac:dyDescent="0.3">
      <c r="A4" s="18"/>
      <c r="B4" s="32"/>
      <c r="C4" s="32"/>
      <c r="D4" s="32"/>
      <c r="E4" s="32"/>
      <c r="F4" s="32" t="s">
        <v>68</v>
      </c>
      <c r="G4" s="32"/>
      <c r="H4" s="32"/>
      <c r="I4" s="32"/>
      <c r="J4" s="32"/>
      <c r="K4" s="32"/>
      <c r="L4" s="32"/>
      <c r="M4" s="32"/>
      <c r="N4" s="32"/>
      <c r="O4" s="32"/>
      <c r="P4" s="32"/>
      <c r="Q4" s="67"/>
      <c r="R4" s="32"/>
      <c r="S4" s="32"/>
      <c r="T4" s="54"/>
      <c r="U4" s="51"/>
      <c r="V4" s="51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51"/>
      <c r="AH4" s="51"/>
      <c r="AI4" s="51"/>
      <c r="AJ4" s="51"/>
      <c r="AK4" s="51"/>
      <c r="AL4" s="51"/>
      <c r="AM4" s="51"/>
      <c r="AN4" s="51"/>
      <c r="AO4" s="51"/>
    </row>
    <row r="5" spans="1:41" ht="9.75" customHeight="1" x14ac:dyDescent="0.3"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67"/>
      <c r="R5" s="32"/>
      <c r="S5" s="32"/>
      <c r="T5" s="54"/>
      <c r="U5" s="51"/>
      <c r="V5" s="51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1"/>
      <c r="AH5" s="51"/>
      <c r="AI5" s="51"/>
      <c r="AJ5" s="51"/>
      <c r="AK5" s="51"/>
      <c r="AL5" s="51"/>
      <c r="AM5" s="51"/>
      <c r="AN5" s="51"/>
      <c r="AO5" s="51"/>
    </row>
    <row r="6" spans="1:41" ht="16.5" x14ac:dyDescent="0.3">
      <c r="B6" s="34"/>
      <c r="C6" s="32"/>
      <c r="D6" s="32"/>
      <c r="E6" s="34"/>
      <c r="F6" s="82" t="s">
        <v>62</v>
      </c>
      <c r="G6" s="32" t="s">
        <v>48</v>
      </c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54"/>
      <c r="U6" s="51"/>
      <c r="V6" s="51"/>
      <c r="W6" s="51"/>
      <c r="X6" s="51"/>
      <c r="Y6" s="51"/>
      <c r="Z6" s="51"/>
      <c r="AA6" s="51"/>
      <c r="AB6" s="51"/>
      <c r="AC6" s="51"/>
      <c r="AD6" s="51"/>
      <c r="AE6" s="51"/>
      <c r="AF6" s="51"/>
      <c r="AG6" s="51"/>
      <c r="AH6" s="51"/>
      <c r="AI6" s="51"/>
      <c r="AJ6" s="51"/>
      <c r="AK6" s="51"/>
      <c r="AL6" s="51"/>
      <c r="AM6" s="51"/>
      <c r="AN6" s="51"/>
      <c r="AO6" s="51"/>
    </row>
    <row r="7" spans="1:41" ht="16.5" x14ac:dyDescent="0.3">
      <c r="B7" s="34"/>
      <c r="C7" s="32"/>
      <c r="D7" s="32"/>
      <c r="E7" s="34"/>
      <c r="F7" s="82" t="s">
        <v>63</v>
      </c>
      <c r="G7" s="32" t="s">
        <v>54</v>
      </c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54"/>
      <c r="U7" s="51"/>
      <c r="V7" s="51"/>
      <c r="W7" s="51"/>
      <c r="X7" s="51"/>
      <c r="Y7" s="51"/>
      <c r="Z7" s="51"/>
      <c r="AA7" s="51"/>
      <c r="AB7" s="51"/>
      <c r="AC7" s="51"/>
      <c r="AD7" s="51"/>
      <c r="AE7" s="51"/>
      <c r="AF7" s="51"/>
      <c r="AG7" s="51"/>
      <c r="AH7" s="51"/>
      <c r="AI7" s="51"/>
      <c r="AJ7" s="51"/>
      <c r="AK7" s="51"/>
      <c r="AL7" s="51"/>
      <c r="AM7" s="51"/>
      <c r="AN7" s="51"/>
      <c r="AO7" s="51"/>
    </row>
    <row r="8" spans="1:41" ht="16.5" x14ac:dyDescent="0.3">
      <c r="B8" s="34"/>
      <c r="C8" s="32"/>
      <c r="D8" s="32"/>
      <c r="E8" s="34"/>
      <c r="F8" s="82" t="s">
        <v>65</v>
      </c>
      <c r="G8" s="32" t="s">
        <v>51</v>
      </c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54"/>
      <c r="U8" s="51"/>
      <c r="V8" s="51"/>
      <c r="W8" s="51"/>
      <c r="X8" s="51"/>
      <c r="Y8" s="51"/>
      <c r="Z8" s="51"/>
      <c r="AA8" s="51"/>
      <c r="AB8" s="51"/>
      <c r="AC8" s="51"/>
      <c r="AD8" s="51"/>
      <c r="AE8" s="51"/>
      <c r="AF8" s="51"/>
      <c r="AG8" s="51"/>
      <c r="AH8" s="51"/>
      <c r="AI8" s="51"/>
      <c r="AJ8" s="51"/>
      <c r="AK8" s="51"/>
      <c r="AL8" s="51"/>
      <c r="AM8" s="51"/>
      <c r="AN8" s="51"/>
      <c r="AO8" s="51"/>
    </row>
    <row r="9" spans="1:41" ht="16.5" x14ac:dyDescent="0.3">
      <c r="B9" s="34"/>
      <c r="C9" s="32"/>
      <c r="D9" s="32"/>
      <c r="E9" s="34"/>
      <c r="F9" s="82"/>
      <c r="G9" s="32" t="s">
        <v>71</v>
      </c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54"/>
      <c r="U9" s="51"/>
      <c r="V9" s="51"/>
      <c r="W9" s="51"/>
      <c r="X9" s="51"/>
      <c r="Y9" s="51"/>
      <c r="Z9" s="51"/>
      <c r="AA9" s="51"/>
      <c r="AB9" s="51"/>
      <c r="AC9" s="51"/>
      <c r="AD9" s="51"/>
      <c r="AE9" s="51"/>
      <c r="AF9" s="51"/>
      <c r="AG9" s="51"/>
      <c r="AH9" s="51"/>
      <c r="AI9" s="51"/>
      <c r="AJ9" s="51"/>
      <c r="AK9" s="51"/>
      <c r="AL9" s="51"/>
      <c r="AM9" s="51"/>
      <c r="AN9" s="51"/>
      <c r="AO9" s="51"/>
    </row>
    <row r="10" spans="1:41" ht="16.5" x14ac:dyDescent="0.3">
      <c r="B10" s="34"/>
      <c r="C10" s="32"/>
      <c r="D10" s="32"/>
      <c r="E10" s="34"/>
      <c r="F10" s="82" t="s">
        <v>66</v>
      </c>
      <c r="G10" s="32" t="s">
        <v>72</v>
      </c>
      <c r="H10" s="32"/>
      <c r="I10" s="32"/>
      <c r="J10" s="32"/>
      <c r="K10" s="32"/>
      <c r="L10" s="32"/>
      <c r="M10" s="33"/>
      <c r="N10" s="32"/>
      <c r="O10" s="32"/>
      <c r="P10" s="32"/>
      <c r="Q10" s="32"/>
      <c r="R10" s="32"/>
      <c r="S10" s="32"/>
      <c r="T10" s="54"/>
      <c r="U10" s="51"/>
      <c r="V10" s="51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51"/>
      <c r="AI10" s="51"/>
      <c r="AJ10" s="51"/>
      <c r="AK10" s="51"/>
      <c r="AL10" s="51"/>
      <c r="AM10" s="51"/>
      <c r="AN10" s="51"/>
      <c r="AO10" s="51"/>
    </row>
    <row r="11" spans="1:41" ht="16.5" x14ac:dyDescent="0.3">
      <c r="B11" s="34"/>
      <c r="C11" s="32"/>
      <c r="D11" s="32"/>
      <c r="E11" s="34"/>
      <c r="F11" s="82" t="s">
        <v>64</v>
      </c>
      <c r="G11" s="32" t="s">
        <v>69</v>
      </c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54"/>
      <c r="U11" s="51"/>
      <c r="V11" s="51"/>
      <c r="W11" s="51"/>
      <c r="X11" s="51"/>
      <c r="Y11" s="51"/>
      <c r="Z11" s="51"/>
      <c r="AA11" s="51"/>
      <c r="AB11" s="51"/>
      <c r="AC11" s="51"/>
      <c r="AD11" s="51"/>
      <c r="AE11" s="51"/>
      <c r="AF11" s="51"/>
      <c r="AG11" s="51"/>
      <c r="AH11" s="51"/>
      <c r="AI11" s="51"/>
      <c r="AJ11" s="51"/>
      <c r="AK11" s="51"/>
      <c r="AL11" s="51"/>
      <c r="AM11" s="51"/>
      <c r="AN11" s="51"/>
      <c r="AO11" s="51"/>
    </row>
    <row r="12" spans="1:41" ht="16.5" x14ac:dyDescent="0.3">
      <c r="B12" s="34"/>
      <c r="C12" s="32"/>
      <c r="D12" s="32"/>
      <c r="E12" s="34"/>
      <c r="F12" s="82" t="s">
        <v>67</v>
      </c>
      <c r="G12" s="32" t="s">
        <v>40</v>
      </c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54"/>
      <c r="U12" s="51"/>
      <c r="V12" s="51"/>
      <c r="W12" s="51"/>
      <c r="X12" s="51"/>
      <c r="Y12" s="51"/>
      <c r="Z12" s="51"/>
      <c r="AA12" s="51"/>
      <c r="AB12" s="51"/>
      <c r="AC12" s="51"/>
      <c r="AD12" s="51"/>
      <c r="AE12" s="51"/>
      <c r="AF12" s="51"/>
      <c r="AG12" s="51"/>
      <c r="AH12" s="51"/>
      <c r="AI12" s="51"/>
      <c r="AJ12" s="51"/>
      <c r="AK12" s="51"/>
      <c r="AL12" s="51"/>
      <c r="AM12" s="51"/>
      <c r="AN12" s="51"/>
      <c r="AO12" s="51"/>
    </row>
    <row r="13" spans="1:41" ht="6.75" customHeight="1" x14ac:dyDescent="0.25">
      <c r="S13" s="66"/>
      <c r="T13" s="53"/>
      <c r="U13" s="50"/>
      <c r="V13" s="50"/>
      <c r="W13" s="50"/>
      <c r="X13" s="50"/>
      <c r="Y13" s="50"/>
      <c r="Z13" s="50"/>
      <c r="AA13" s="50"/>
      <c r="AB13" s="50"/>
      <c r="AC13" s="50"/>
      <c r="AD13" s="50"/>
      <c r="AE13" s="50"/>
      <c r="AF13" s="50"/>
      <c r="AG13" s="50"/>
      <c r="AH13" s="50"/>
      <c r="AI13" s="50"/>
      <c r="AJ13" s="50"/>
      <c r="AK13" s="50"/>
      <c r="AL13" s="50"/>
      <c r="AM13" s="50"/>
      <c r="AN13" s="50"/>
      <c r="AO13" s="50"/>
    </row>
    <row r="14" spans="1:41" s="37" customFormat="1" ht="19.5" customHeight="1" x14ac:dyDescent="0.3">
      <c r="A14" s="58"/>
      <c r="B14" s="55" t="s">
        <v>0</v>
      </c>
      <c r="C14" s="55"/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77"/>
      <c r="R14" s="57" t="s">
        <v>1</v>
      </c>
      <c r="S14" s="73"/>
      <c r="T14" s="53"/>
      <c r="U14" s="50"/>
      <c r="V14" s="50"/>
      <c r="W14" s="50"/>
      <c r="X14" s="50"/>
      <c r="Y14" s="50"/>
      <c r="Z14" s="50"/>
      <c r="AA14" s="50"/>
      <c r="AB14" s="50"/>
      <c r="AC14" s="50"/>
      <c r="AD14" s="50"/>
      <c r="AE14" s="50"/>
      <c r="AF14" s="50"/>
      <c r="AG14" s="50"/>
      <c r="AH14" s="50"/>
      <c r="AI14" s="50"/>
      <c r="AJ14" s="50"/>
      <c r="AK14" s="50"/>
      <c r="AL14" s="50"/>
      <c r="AM14" s="50"/>
      <c r="AN14" s="50"/>
      <c r="AO14" s="50"/>
    </row>
    <row r="15" spans="1:41" s="53" customFormat="1" ht="4.5" customHeight="1" x14ac:dyDescent="0.3">
      <c r="A15" s="58"/>
      <c r="B15" s="59"/>
      <c r="C15" s="59"/>
      <c r="D15" s="58"/>
      <c r="E15" s="58"/>
      <c r="F15" s="58"/>
      <c r="G15" s="58"/>
      <c r="H15" s="58"/>
      <c r="I15" s="58"/>
      <c r="J15" s="61"/>
      <c r="K15" s="58"/>
      <c r="L15" s="58"/>
      <c r="M15" s="58"/>
      <c r="N15" s="58"/>
      <c r="O15" s="58"/>
      <c r="P15" s="58"/>
      <c r="Q15" s="74"/>
      <c r="R15" s="60"/>
      <c r="S15" s="74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50"/>
      <c r="AO15" s="50"/>
    </row>
    <row r="16" spans="1:41" ht="16.5" x14ac:dyDescent="0.3">
      <c r="A16" s="53"/>
      <c r="B16" s="38" t="s">
        <v>4</v>
      </c>
      <c r="C16" s="38"/>
      <c r="D16" s="38"/>
      <c r="E16" s="38"/>
      <c r="F16" s="38"/>
      <c r="G16" s="38"/>
      <c r="H16" s="68"/>
      <c r="I16" s="46"/>
      <c r="J16" s="62"/>
      <c r="K16" s="43"/>
      <c r="L16" s="38" t="s">
        <v>21</v>
      </c>
      <c r="M16" s="38"/>
      <c r="N16" s="38"/>
      <c r="O16" s="38"/>
      <c r="P16" s="32"/>
      <c r="Q16" s="67"/>
      <c r="R16" s="39">
        <v>0</v>
      </c>
      <c r="S16" s="68"/>
      <c r="U16" s="50"/>
      <c r="V16" s="50"/>
      <c r="W16" s="50"/>
      <c r="X16" s="50"/>
      <c r="Y16" s="50"/>
      <c r="Z16" s="50"/>
      <c r="AA16" s="50"/>
      <c r="AB16" s="50"/>
      <c r="AC16" s="50"/>
      <c r="AD16" s="50"/>
      <c r="AE16" s="50"/>
      <c r="AF16" s="50"/>
      <c r="AG16" s="50"/>
      <c r="AH16" s="50"/>
      <c r="AI16" s="50"/>
      <c r="AJ16" s="50"/>
      <c r="AK16" s="50"/>
      <c r="AL16" s="50"/>
      <c r="AM16" s="50"/>
      <c r="AN16" s="50"/>
      <c r="AO16" s="50"/>
    </row>
    <row r="17" spans="2:41" ht="16.5" x14ac:dyDescent="0.3">
      <c r="B17" s="32" t="s">
        <v>41</v>
      </c>
      <c r="C17" s="32"/>
      <c r="D17" s="32"/>
      <c r="E17" s="32"/>
      <c r="F17" s="32"/>
      <c r="G17" s="39"/>
      <c r="H17" s="67"/>
      <c r="I17" s="46"/>
      <c r="J17" s="62"/>
      <c r="K17" s="43"/>
      <c r="L17" s="32"/>
      <c r="M17" s="32"/>
      <c r="N17" s="32"/>
      <c r="O17" s="32"/>
      <c r="P17" s="32"/>
      <c r="Q17" s="67"/>
      <c r="R17" s="39"/>
      <c r="S17" s="72"/>
      <c r="U17" s="50"/>
      <c r="V17" s="50"/>
      <c r="W17" s="50"/>
      <c r="X17" s="50"/>
      <c r="Y17" s="50"/>
      <c r="Z17" s="50"/>
      <c r="AA17" s="50"/>
      <c r="AB17" s="50"/>
      <c r="AC17" s="50"/>
      <c r="AD17" s="50"/>
      <c r="AE17" s="50"/>
      <c r="AF17" s="50"/>
      <c r="AG17" s="50"/>
      <c r="AH17" s="50"/>
      <c r="AI17" s="50"/>
      <c r="AJ17" s="50"/>
      <c r="AK17" s="50"/>
      <c r="AL17" s="50"/>
      <c r="AM17" s="50"/>
      <c r="AN17" s="50"/>
      <c r="AO17" s="50"/>
    </row>
    <row r="18" spans="2:41" ht="16.5" x14ac:dyDescent="0.3">
      <c r="B18" s="32"/>
      <c r="C18" s="32" t="s">
        <v>20</v>
      </c>
      <c r="D18" s="32"/>
      <c r="E18" s="32"/>
      <c r="F18" s="32"/>
      <c r="G18" s="85">
        <v>0</v>
      </c>
      <c r="H18" s="71" t="s">
        <v>62</v>
      </c>
      <c r="I18" s="46"/>
      <c r="J18" s="62"/>
      <c r="K18" s="43"/>
      <c r="L18" s="33" t="s">
        <v>19</v>
      </c>
      <c r="M18" s="38"/>
      <c r="N18" s="32"/>
      <c r="O18" s="32"/>
      <c r="P18" s="32"/>
      <c r="Q18" s="67"/>
      <c r="R18" s="39"/>
      <c r="S18" s="72"/>
      <c r="U18" s="50"/>
      <c r="V18" s="50"/>
      <c r="W18" s="50"/>
      <c r="X18" s="50"/>
      <c r="Y18" s="50"/>
      <c r="Z18" s="50"/>
      <c r="AA18" s="50"/>
      <c r="AB18" s="50"/>
      <c r="AC18" s="50"/>
      <c r="AD18" s="50"/>
      <c r="AE18" s="50"/>
      <c r="AF18" s="50"/>
      <c r="AG18" s="50"/>
      <c r="AH18" s="50"/>
      <c r="AI18" s="50"/>
      <c r="AJ18" s="50"/>
      <c r="AK18" s="50"/>
      <c r="AL18" s="50"/>
      <c r="AM18" s="50"/>
      <c r="AN18" s="50"/>
      <c r="AO18" s="50"/>
    </row>
    <row r="19" spans="2:41" ht="16.5" x14ac:dyDescent="0.3">
      <c r="B19" s="32"/>
      <c r="C19" s="32"/>
      <c r="D19" s="32"/>
      <c r="E19" s="32"/>
      <c r="F19" s="32"/>
      <c r="G19" s="39"/>
      <c r="H19" s="67"/>
      <c r="I19" s="46"/>
      <c r="J19" s="62"/>
      <c r="K19" s="43"/>
      <c r="L19" s="32"/>
      <c r="M19" s="32" t="s">
        <v>22</v>
      </c>
      <c r="N19" s="32"/>
      <c r="O19" s="32"/>
      <c r="P19" s="32"/>
      <c r="Q19" s="67"/>
      <c r="R19" s="39">
        <v>500000</v>
      </c>
      <c r="S19" s="68" t="s">
        <v>64</v>
      </c>
      <c r="U19" s="50"/>
      <c r="V19" s="50"/>
      <c r="W19" s="50"/>
      <c r="X19" s="50"/>
      <c r="Y19" s="50"/>
      <c r="Z19" s="50"/>
      <c r="AA19" s="50"/>
      <c r="AB19" s="50"/>
      <c r="AC19" s="50"/>
      <c r="AD19" s="50"/>
      <c r="AE19" s="50"/>
      <c r="AF19" s="50"/>
      <c r="AG19" s="50"/>
      <c r="AH19" s="50"/>
      <c r="AI19" s="50"/>
      <c r="AJ19" s="50"/>
      <c r="AK19" s="50"/>
      <c r="AL19" s="50"/>
      <c r="AM19" s="50"/>
      <c r="AN19" s="50"/>
      <c r="AO19" s="50"/>
    </row>
    <row r="20" spans="2:41" ht="16.5" x14ac:dyDescent="0.3">
      <c r="B20" s="32" t="s">
        <v>42</v>
      </c>
      <c r="C20" s="32"/>
      <c r="D20" s="32"/>
      <c r="E20" s="32"/>
      <c r="F20" s="32"/>
      <c r="G20" s="39"/>
      <c r="H20" s="67"/>
      <c r="I20" s="46"/>
      <c r="J20" s="62"/>
      <c r="K20" s="43"/>
      <c r="L20" s="32"/>
      <c r="M20" s="32"/>
      <c r="N20" s="32"/>
      <c r="O20" s="32"/>
      <c r="P20" s="32"/>
      <c r="Q20" s="67"/>
      <c r="R20" s="39"/>
      <c r="S20" s="70"/>
      <c r="U20" s="50"/>
      <c r="V20" s="50"/>
      <c r="W20" s="50"/>
      <c r="X20" s="50"/>
      <c r="Y20" s="50"/>
      <c r="Z20" s="50"/>
      <c r="AA20" s="50"/>
      <c r="AB20" s="50"/>
      <c r="AC20" s="50"/>
      <c r="AD20" s="50"/>
      <c r="AE20" s="50"/>
      <c r="AF20" s="50"/>
      <c r="AG20" s="50"/>
      <c r="AH20" s="50"/>
      <c r="AI20" s="50"/>
      <c r="AJ20" s="50"/>
      <c r="AK20" s="50"/>
      <c r="AL20" s="50"/>
      <c r="AM20" s="50"/>
      <c r="AN20" s="50"/>
      <c r="AO20" s="50"/>
    </row>
    <row r="21" spans="2:41" ht="16.5" x14ac:dyDescent="0.3">
      <c r="B21" s="32"/>
      <c r="C21" s="32" t="s">
        <v>2</v>
      </c>
      <c r="D21" s="32"/>
      <c r="E21" s="32"/>
      <c r="F21" s="32"/>
      <c r="G21" s="39">
        <v>40000</v>
      </c>
      <c r="H21" s="71" t="s">
        <v>63</v>
      </c>
      <c r="I21" s="83"/>
      <c r="J21" s="62"/>
      <c r="K21" s="43"/>
      <c r="L21" s="33" t="s">
        <v>23</v>
      </c>
      <c r="M21" s="32"/>
      <c r="N21" s="32"/>
      <c r="O21" s="32"/>
      <c r="P21" s="39"/>
      <c r="Q21" s="67"/>
      <c r="R21" s="39"/>
      <c r="S21" s="70"/>
      <c r="U21" s="50"/>
      <c r="V21" s="50"/>
      <c r="W21" s="50"/>
      <c r="X21" s="50"/>
      <c r="Y21" s="50"/>
      <c r="Z21" s="50"/>
      <c r="AA21" s="50"/>
      <c r="AB21" s="50"/>
      <c r="AC21" s="50"/>
      <c r="AD21" s="50"/>
      <c r="AE21" s="50"/>
      <c r="AF21" s="50"/>
      <c r="AG21" s="50"/>
      <c r="AH21" s="50"/>
      <c r="AI21" s="50"/>
      <c r="AJ21" s="50"/>
      <c r="AK21" s="50"/>
      <c r="AL21" s="50"/>
      <c r="AM21" s="50"/>
      <c r="AN21" s="50"/>
      <c r="AO21" s="50"/>
    </row>
    <row r="22" spans="2:41" ht="16.5" x14ac:dyDescent="0.3">
      <c r="B22" s="32"/>
      <c r="C22" s="32" t="s">
        <v>3</v>
      </c>
      <c r="D22" s="32"/>
      <c r="E22" s="32"/>
      <c r="F22" s="32"/>
      <c r="G22" s="39">
        <v>400000</v>
      </c>
      <c r="H22" s="71" t="s">
        <v>66</v>
      </c>
      <c r="I22" s="83"/>
      <c r="J22" s="62"/>
      <c r="K22" s="43"/>
      <c r="L22" s="32"/>
      <c r="M22" s="32" t="s">
        <v>24</v>
      </c>
      <c r="N22" s="32"/>
      <c r="O22" s="32"/>
      <c r="P22" s="23">
        <v>2670000</v>
      </c>
      <c r="Q22" s="19"/>
      <c r="R22" s="39"/>
      <c r="S22" s="70"/>
      <c r="U22" s="50"/>
      <c r="V22" s="50"/>
      <c r="W22" s="50"/>
      <c r="X22" s="50"/>
      <c r="Y22" s="50"/>
      <c r="Z22" s="50"/>
      <c r="AA22" s="50"/>
      <c r="AB22" s="50"/>
      <c r="AC22" s="50"/>
      <c r="AD22" s="50"/>
      <c r="AE22" s="50"/>
      <c r="AF22" s="50"/>
      <c r="AG22" s="50"/>
      <c r="AH22" s="50"/>
      <c r="AI22" s="50"/>
      <c r="AJ22" s="50"/>
      <c r="AK22" s="50"/>
      <c r="AL22" s="50"/>
      <c r="AM22" s="50"/>
      <c r="AN22" s="50"/>
      <c r="AO22" s="50"/>
    </row>
    <row r="23" spans="2:41" ht="17.25" thickBot="1" x14ac:dyDescent="0.35">
      <c r="B23" s="32"/>
      <c r="C23" s="32" t="s">
        <v>7</v>
      </c>
      <c r="D23" s="32"/>
      <c r="E23" s="32"/>
      <c r="F23" s="32"/>
      <c r="G23" s="42">
        <v>100130</v>
      </c>
      <c r="H23" s="70"/>
      <c r="I23" s="46">
        <f>SUM(G18:G23)</f>
        <v>540130</v>
      </c>
      <c r="J23" s="63"/>
      <c r="K23" s="46"/>
      <c r="L23" s="32"/>
      <c r="M23" s="32" t="s">
        <v>25</v>
      </c>
      <c r="N23" s="32"/>
      <c r="O23" s="32"/>
      <c r="P23" s="23">
        <f>150000+395000</f>
        <v>545000</v>
      </c>
      <c r="Q23" s="19"/>
      <c r="R23" s="39"/>
      <c r="S23" s="67"/>
      <c r="U23" s="50"/>
      <c r="V23" s="50"/>
      <c r="W23" s="50"/>
      <c r="X23" s="50"/>
      <c r="Y23" s="50"/>
      <c r="Z23" s="50"/>
      <c r="AA23" s="50"/>
      <c r="AB23" s="50"/>
      <c r="AC23" s="50"/>
      <c r="AD23" s="50"/>
      <c r="AE23" s="50"/>
      <c r="AF23" s="50"/>
      <c r="AG23" s="50"/>
      <c r="AH23" s="50"/>
      <c r="AI23" s="50"/>
      <c r="AJ23" s="50"/>
      <c r="AK23" s="50"/>
      <c r="AL23" s="50"/>
      <c r="AM23" s="50"/>
      <c r="AN23" s="50"/>
      <c r="AO23" s="50"/>
    </row>
    <row r="24" spans="2:41" ht="16.5" x14ac:dyDescent="0.3">
      <c r="B24" s="32"/>
      <c r="C24" s="32"/>
      <c r="D24" s="32"/>
      <c r="E24" s="32"/>
      <c r="F24" s="32"/>
      <c r="G24" s="39"/>
      <c r="H24" s="67"/>
      <c r="I24" s="46"/>
      <c r="J24" s="63"/>
      <c r="K24" s="46"/>
      <c r="L24" s="32"/>
      <c r="M24" s="32" t="s">
        <v>26</v>
      </c>
      <c r="N24" s="32"/>
      <c r="O24" s="32"/>
      <c r="P24" s="23"/>
      <c r="Q24" s="19"/>
      <c r="R24" s="39"/>
      <c r="S24" s="67"/>
      <c r="U24" s="50"/>
      <c r="V24" s="50"/>
      <c r="W24" s="50"/>
      <c r="X24" s="50"/>
      <c r="Y24" s="50"/>
      <c r="Z24" s="50"/>
      <c r="AA24" s="50"/>
      <c r="AB24" s="50"/>
      <c r="AC24" s="50"/>
      <c r="AD24" s="50"/>
      <c r="AE24" s="50"/>
      <c r="AF24" s="50"/>
      <c r="AG24" s="50"/>
      <c r="AH24" s="50"/>
      <c r="AI24" s="50"/>
      <c r="AJ24" s="50"/>
      <c r="AK24" s="50"/>
      <c r="AL24" s="50"/>
      <c r="AM24" s="50"/>
      <c r="AN24" s="50"/>
      <c r="AO24" s="50"/>
    </row>
    <row r="25" spans="2:41" ht="16.5" x14ac:dyDescent="0.3">
      <c r="B25" s="33" t="s">
        <v>5</v>
      </c>
      <c r="C25" s="32"/>
      <c r="D25" s="32"/>
      <c r="E25" s="32"/>
      <c r="F25" s="32"/>
      <c r="G25" s="39"/>
      <c r="H25" s="67"/>
      <c r="I25" s="46"/>
      <c r="J25" s="63"/>
      <c r="K25" s="46"/>
      <c r="L25" s="32"/>
      <c r="M25" s="32"/>
      <c r="N25" s="32" t="s">
        <v>27</v>
      </c>
      <c r="O25" s="32"/>
      <c r="P25" s="23">
        <v>100000</v>
      </c>
      <c r="Q25" s="19"/>
      <c r="R25" s="39"/>
      <c r="S25" s="67"/>
      <c r="U25" s="50"/>
      <c r="V25" s="50"/>
      <c r="W25" s="50"/>
      <c r="X25" s="50"/>
      <c r="Y25" s="50"/>
      <c r="Z25" s="50"/>
      <c r="AA25" s="50"/>
      <c r="AB25" s="50"/>
      <c r="AC25" s="50"/>
      <c r="AD25" s="50"/>
      <c r="AE25" s="50"/>
      <c r="AF25" s="50"/>
      <c r="AG25" s="50"/>
      <c r="AH25" s="50"/>
      <c r="AI25" s="50"/>
      <c r="AJ25" s="50"/>
      <c r="AK25" s="50"/>
      <c r="AL25" s="50"/>
      <c r="AM25" s="50"/>
      <c r="AN25" s="50"/>
      <c r="AO25" s="50"/>
    </row>
    <row r="26" spans="2:41" ht="16.5" x14ac:dyDescent="0.3">
      <c r="B26" s="32"/>
      <c r="C26" s="32" t="s">
        <v>6</v>
      </c>
      <c r="D26" s="32"/>
      <c r="E26" s="32"/>
      <c r="F26" s="32"/>
      <c r="G26" s="39">
        <v>2560000</v>
      </c>
      <c r="H26" s="67"/>
      <c r="I26" s="46"/>
      <c r="J26" s="63"/>
      <c r="K26" s="46"/>
      <c r="L26" s="32"/>
      <c r="M26" s="32"/>
      <c r="N26" s="32" t="s">
        <v>28</v>
      </c>
      <c r="O26" s="32"/>
      <c r="P26" s="23">
        <v>20000</v>
      </c>
      <c r="Q26" s="19"/>
      <c r="R26" s="39"/>
      <c r="S26" s="67"/>
      <c r="U26" s="50"/>
      <c r="V26" s="50"/>
      <c r="W26" s="50"/>
      <c r="X26" s="50"/>
      <c r="Y26" s="50"/>
      <c r="Z26" s="50"/>
      <c r="AA26" s="50"/>
      <c r="AB26" s="50"/>
      <c r="AC26" s="50"/>
      <c r="AD26" s="50"/>
      <c r="AE26" s="50"/>
      <c r="AF26" s="50"/>
      <c r="AG26" s="50"/>
      <c r="AH26" s="50"/>
      <c r="AI26" s="50"/>
      <c r="AJ26" s="50"/>
      <c r="AK26" s="50"/>
      <c r="AL26" s="50"/>
      <c r="AM26" s="50"/>
      <c r="AN26" s="50"/>
      <c r="AO26" s="50"/>
    </row>
    <row r="27" spans="2:41" ht="16.5" x14ac:dyDescent="0.3">
      <c r="B27" s="32"/>
      <c r="C27" s="32" t="s">
        <v>8</v>
      </c>
      <c r="D27" s="32"/>
      <c r="E27" s="32"/>
      <c r="F27" s="32"/>
      <c r="G27" s="39">
        <v>375000</v>
      </c>
      <c r="H27" s="84" t="s">
        <v>65</v>
      </c>
      <c r="I27" s="83"/>
      <c r="J27" s="63"/>
      <c r="K27" s="46"/>
      <c r="L27" s="32"/>
      <c r="M27" s="32"/>
      <c r="N27" s="32" t="s">
        <v>29</v>
      </c>
      <c r="O27" s="32"/>
      <c r="P27" s="23">
        <v>40000</v>
      </c>
      <c r="Q27" s="19"/>
      <c r="R27" s="39"/>
      <c r="S27" s="67"/>
      <c r="U27" s="50"/>
      <c r="V27" s="50"/>
      <c r="W27" s="50"/>
      <c r="X27" s="50"/>
      <c r="Y27" s="50"/>
      <c r="Z27" s="50"/>
      <c r="AA27" s="50"/>
      <c r="AB27" s="50"/>
      <c r="AC27" s="50"/>
      <c r="AD27" s="50"/>
      <c r="AE27" s="50"/>
      <c r="AF27" s="50"/>
      <c r="AG27" s="50"/>
      <c r="AH27" s="50"/>
      <c r="AI27" s="50"/>
      <c r="AJ27" s="50"/>
      <c r="AK27" s="50"/>
      <c r="AL27" s="50"/>
      <c r="AM27" s="50"/>
      <c r="AN27" s="50"/>
      <c r="AO27" s="50"/>
    </row>
    <row r="28" spans="2:41" ht="17.25" thickBot="1" x14ac:dyDescent="0.35">
      <c r="B28" s="32"/>
      <c r="C28" s="32" t="s">
        <v>9</v>
      </c>
      <c r="D28" s="32"/>
      <c r="E28" s="32"/>
      <c r="F28" s="32"/>
      <c r="G28" s="39">
        <v>166600</v>
      </c>
      <c r="H28" s="67"/>
      <c r="I28" s="46"/>
      <c r="J28" s="63"/>
      <c r="K28" s="46"/>
      <c r="L28" s="32"/>
      <c r="M28" s="32"/>
      <c r="N28" s="32" t="s">
        <v>30</v>
      </c>
      <c r="O28" s="32"/>
      <c r="P28" s="24">
        <v>0</v>
      </c>
      <c r="Q28" s="68" t="s">
        <v>67</v>
      </c>
      <c r="R28" s="46">
        <v>3375000</v>
      </c>
      <c r="S28" s="67"/>
      <c r="U28" s="50"/>
      <c r="V28" s="50"/>
      <c r="W28" s="50"/>
      <c r="X28" s="50"/>
      <c r="Y28" s="50"/>
      <c r="Z28" s="50"/>
      <c r="AA28" s="50"/>
      <c r="AB28" s="50"/>
      <c r="AC28" s="50"/>
      <c r="AD28" s="50"/>
      <c r="AE28" s="50"/>
      <c r="AF28" s="50"/>
      <c r="AG28" s="50"/>
      <c r="AH28" s="50"/>
      <c r="AI28" s="50"/>
      <c r="AJ28" s="50"/>
      <c r="AK28" s="50"/>
      <c r="AL28" s="50"/>
      <c r="AM28" s="50"/>
      <c r="AN28" s="50"/>
      <c r="AO28" s="50"/>
    </row>
    <row r="29" spans="2:41" ht="17.25" thickBot="1" x14ac:dyDescent="0.35">
      <c r="B29" s="32"/>
      <c r="C29" s="32" t="s">
        <v>10</v>
      </c>
      <c r="D29" s="32"/>
      <c r="E29" s="32"/>
      <c r="F29" s="32"/>
      <c r="G29" s="42">
        <v>2570</v>
      </c>
      <c r="H29" s="70"/>
      <c r="I29" s="46">
        <f>SUM(G26:G29)</f>
        <v>3104170</v>
      </c>
      <c r="J29" s="63"/>
      <c r="K29" s="46"/>
      <c r="L29" s="32"/>
      <c r="M29" s="32"/>
      <c r="N29" s="32"/>
      <c r="O29" s="32"/>
      <c r="P29" s="46"/>
      <c r="Q29" s="70"/>
      <c r="R29" s="46"/>
      <c r="S29" s="69"/>
      <c r="U29" s="50"/>
      <c r="V29" s="50"/>
      <c r="W29" s="50"/>
      <c r="X29" s="50"/>
      <c r="Y29" s="50"/>
      <c r="Z29" s="50"/>
      <c r="AA29" s="50"/>
      <c r="AB29" s="50"/>
      <c r="AC29" s="50"/>
      <c r="AD29" s="50"/>
      <c r="AE29" s="50"/>
      <c r="AF29" s="50"/>
      <c r="AG29" s="50"/>
      <c r="AH29" s="50"/>
      <c r="AI29" s="50"/>
      <c r="AJ29" s="50"/>
      <c r="AK29" s="50"/>
      <c r="AL29" s="50"/>
      <c r="AM29" s="50"/>
      <c r="AN29" s="50"/>
      <c r="AO29" s="50"/>
    </row>
    <row r="30" spans="2:41" ht="16.5" x14ac:dyDescent="0.3">
      <c r="B30" s="32"/>
      <c r="C30" s="32"/>
      <c r="D30" s="32"/>
      <c r="E30" s="32"/>
      <c r="F30" s="32"/>
      <c r="G30" s="39"/>
      <c r="H30" s="67"/>
      <c r="I30" s="46"/>
      <c r="J30" s="63"/>
      <c r="K30" s="46"/>
      <c r="L30" s="32"/>
      <c r="M30" s="32"/>
      <c r="N30" s="32"/>
      <c r="O30" s="32"/>
      <c r="P30" s="46"/>
      <c r="Q30" s="70"/>
      <c r="R30" s="46"/>
      <c r="S30" s="69"/>
      <c r="U30" s="50"/>
      <c r="V30" s="50"/>
      <c r="W30" s="50"/>
      <c r="X30" s="50"/>
      <c r="Y30" s="50"/>
      <c r="Z30" s="50"/>
      <c r="AA30" s="50"/>
      <c r="AB30" s="50"/>
      <c r="AC30" s="50"/>
      <c r="AD30" s="50"/>
      <c r="AE30" s="50"/>
      <c r="AF30" s="50"/>
      <c r="AG30" s="50"/>
      <c r="AH30" s="50"/>
      <c r="AI30" s="50"/>
      <c r="AJ30" s="50"/>
      <c r="AK30" s="50"/>
      <c r="AL30" s="50"/>
      <c r="AM30" s="50"/>
      <c r="AN30" s="50"/>
      <c r="AO30" s="50"/>
    </row>
    <row r="31" spans="2:41" ht="16.5" x14ac:dyDescent="0.3">
      <c r="B31" s="33" t="s">
        <v>11</v>
      </c>
      <c r="C31" s="32"/>
      <c r="D31" s="32"/>
      <c r="E31" s="32"/>
      <c r="F31" s="32"/>
      <c r="G31" s="39"/>
      <c r="H31" s="67"/>
      <c r="I31" s="46"/>
      <c r="J31" s="63"/>
      <c r="K31" s="46"/>
      <c r="L31" s="32"/>
      <c r="M31" s="32"/>
      <c r="N31" s="32"/>
      <c r="O31" s="32"/>
      <c r="P31" s="46"/>
      <c r="Q31" s="70"/>
      <c r="R31" s="46"/>
      <c r="S31" s="69"/>
      <c r="U31" s="50"/>
      <c r="V31" s="50"/>
      <c r="W31" s="50"/>
      <c r="X31" s="50"/>
      <c r="Y31" s="50"/>
      <c r="Z31" s="50"/>
      <c r="AA31" s="50"/>
      <c r="AB31" s="50"/>
      <c r="AC31" s="50"/>
      <c r="AD31" s="50"/>
      <c r="AE31" s="50"/>
      <c r="AF31" s="50"/>
      <c r="AG31" s="50"/>
      <c r="AH31" s="50"/>
      <c r="AI31" s="50"/>
      <c r="AJ31" s="50"/>
      <c r="AK31" s="50"/>
      <c r="AL31" s="50"/>
      <c r="AM31" s="50"/>
      <c r="AN31" s="50"/>
      <c r="AO31" s="50"/>
    </row>
    <row r="32" spans="2:41" ht="16.5" x14ac:dyDescent="0.3">
      <c r="B32" s="33"/>
      <c r="C32" s="32"/>
      <c r="D32" s="32"/>
      <c r="E32" s="32"/>
      <c r="F32" s="32"/>
      <c r="G32" s="39"/>
      <c r="H32" s="67"/>
      <c r="I32" s="46"/>
      <c r="J32" s="63"/>
      <c r="K32" s="46"/>
      <c r="L32" s="32"/>
      <c r="M32" s="32"/>
      <c r="N32" s="32"/>
      <c r="O32" s="32"/>
      <c r="P32" s="46"/>
      <c r="Q32" s="70"/>
      <c r="R32" s="46"/>
      <c r="S32" s="78"/>
      <c r="U32" s="50"/>
      <c r="V32" s="50"/>
      <c r="W32" s="50"/>
      <c r="X32" s="50"/>
      <c r="Y32" s="50"/>
      <c r="Z32" s="50"/>
      <c r="AA32" s="50"/>
      <c r="AB32" s="50"/>
      <c r="AC32" s="50"/>
      <c r="AD32" s="50"/>
      <c r="AE32" s="50"/>
      <c r="AF32" s="50"/>
      <c r="AG32" s="50"/>
      <c r="AH32" s="50"/>
      <c r="AI32" s="50"/>
      <c r="AJ32" s="50"/>
      <c r="AK32" s="50"/>
      <c r="AL32" s="50"/>
      <c r="AM32" s="50"/>
      <c r="AN32" s="50"/>
      <c r="AO32" s="50"/>
    </row>
    <row r="33" spans="2:41" ht="17.25" thickBot="1" x14ac:dyDescent="0.35">
      <c r="B33" s="86" t="s">
        <v>56</v>
      </c>
      <c r="C33" s="87"/>
      <c r="D33" s="87"/>
      <c r="E33" s="87"/>
      <c r="F33" s="87"/>
      <c r="G33" s="88"/>
      <c r="H33" s="89"/>
      <c r="I33" s="90">
        <v>230700</v>
      </c>
      <c r="J33" s="63"/>
      <c r="K33" s="46"/>
      <c r="L33" s="32"/>
      <c r="M33" s="32"/>
      <c r="N33" s="32"/>
      <c r="O33" s="32"/>
      <c r="P33" s="46"/>
      <c r="Q33" s="70"/>
      <c r="R33" s="46"/>
      <c r="S33" s="78"/>
      <c r="U33" s="50"/>
      <c r="V33" s="50"/>
      <c r="W33" s="50"/>
      <c r="X33" s="50"/>
      <c r="Y33" s="50"/>
      <c r="Z33" s="50"/>
      <c r="AA33" s="50"/>
      <c r="AB33" s="50"/>
      <c r="AC33" s="50"/>
      <c r="AD33" s="50"/>
      <c r="AE33" s="50"/>
      <c r="AF33" s="50"/>
      <c r="AG33" s="50"/>
      <c r="AH33" s="50"/>
      <c r="AI33" s="50"/>
      <c r="AJ33" s="50"/>
      <c r="AK33" s="50"/>
      <c r="AL33" s="50"/>
      <c r="AM33" s="50"/>
      <c r="AN33" s="50"/>
      <c r="AO33" s="50"/>
    </row>
    <row r="34" spans="2:41" ht="16.5" x14ac:dyDescent="0.3">
      <c r="B34" s="32"/>
      <c r="C34" s="32"/>
      <c r="D34" s="32"/>
      <c r="E34" s="32"/>
      <c r="F34" s="32"/>
      <c r="G34" s="39"/>
      <c r="H34" s="67"/>
      <c r="I34" s="79"/>
      <c r="J34" s="63"/>
      <c r="K34" s="46"/>
      <c r="L34" s="32"/>
      <c r="M34" s="32"/>
      <c r="N34" s="32"/>
      <c r="O34" s="32"/>
      <c r="P34" s="46"/>
      <c r="Q34" s="70"/>
      <c r="R34" s="79"/>
      <c r="S34" s="78"/>
      <c r="U34" s="50"/>
      <c r="V34" s="50"/>
      <c r="W34" s="50"/>
      <c r="X34" s="50"/>
      <c r="Y34" s="50"/>
      <c r="Z34" s="50"/>
      <c r="AA34" s="50"/>
      <c r="AB34" s="50"/>
      <c r="AC34" s="50"/>
      <c r="AD34" s="50"/>
      <c r="AE34" s="50"/>
      <c r="AF34" s="50"/>
      <c r="AG34" s="50"/>
      <c r="AH34" s="50"/>
      <c r="AI34" s="50"/>
      <c r="AJ34" s="50"/>
      <c r="AK34" s="50"/>
      <c r="AL34" s="50"/>
      <c r="AM34" s="50"/>
      <c r="AN34" s="50"/>
      <c r="AO34" s="50"/>
    </row>
    <row r="35" spans="2:41" ht="17.25" thickBot="1" x14ac:dyDescent="0.35">
      <c r="B35" s="32"/>
      <c r="C35" s="32"/>
      <c r="D35" s="32"/>
      <c r="E35" s="32"/>
      <c r="F35" s="32"/>
      <c r="G35" s="39"/>
      <c r="H35" s="67"/>
      <c r="I35" s="44">
        <f>+I23+I29+I33</f>
        <v>3875000</v>
      </c>
      <c r="J35" s="64"/>
      <c r="K35" s="47"/>
      <c r="L35" s="32"/>
      <c r="M35" s="32"/>
      <c r="N35" s="32"/>
      <c r="O35" s="32"/>
      <c r="P35" s="39"/>
      <c r="Q35" s="67"/>
      <c r="R35" s="44">
        <f>+R16+R19+R25+R28</f>
        <v>3875000</v>
      </c>
      <c r="S35" s="78"/>
      <c r="U35" s="50"/>
      <c r="V35" s="50"/>
      <c r="W35" s="50"/>
      <c r="X35" s="50"/>
      <c r="Y35" s="50"/>
      <c r="Z35" s="50"/>
      <c r="AA35" s="50"/>
      <c r="AB35" s="50"/>
      <c r="AC35" s="50"/>
      <c r="AD35" s="50"/>
      <c r="AE35" s="50"/>
      <c r="AF35" s="50"/>
      <c r="AG35" s="50"/>
      <c r="AH35" s="50"/>
      <c r="AI35" s="50"/>
      <c r="AJ35" s="50"/>
      <c r="AK35" s="50"/>
      <c r="AL35" s="50"/>
      <c r="AM35" s="50"/>
      <c r="AN35" s="50"/>
      <c r="AO35" s="50"/>
    </row>
    <row r="36" spans="2:41" ht="15.75" thickTop="1" x14ac:dyDescent="0.25">
      <c r="B36" s="69"/>
      <c r="C36" s="40"/>
      <c r="D36" s="40"/>
      <c r="E36" s="40"/>
      <c r="F36" s="40"/>
      <c r="G36" s="40"/>
      <c r="H36" s="69"/>
      <c r="I36" s="48"/>
      <c r="J36" s="65"/>
      <c r="K36" s="48"/>
      <c r="L36" s="40"/>
      <c r="M36" s="40"/>
      <c r="N36" s="40"/>
      <c r="O36" s="40"/>
      <c r="P36" s="41"/>
      <c r="Q36" s="69"/>
      <c r="R36" s="41"/>
      <c r="S36" s="78"/>
      <c r="U36" s="50"/>
      <c r="V36" s="50"/>
      <c r="W36" s="50"/>
      <c r="X36" s="50"/>
      <c r="Y36" s="50"/>
      <c r="Z36" s="50"/>
      <c r="AA36" s="50"/>
      <c r="AB36" s="50"/>
      <c r="AC36" s="50"/>
      <c r="AD36" s="50"/>
      <c r="AE36" s="50"/>
      <c r="AF36" s="50"/>
      <c r="AG36" s="50"/>
      <c r="AH36" s="50"/>
      <c r="AI36" s="50"/>
      <c r="AJ36" s="50"/>
      <c r="AK36" s="50"/>
      <c r="AL36" s="50"/>
      <c r="AM36" s="50"/>
      <c r="AN36" s="50"/>
      <c r="AO36" s="50"/>
    </row>
    <row r="37" spans="2:41" ht="16.5" x14ac:dyDescent="0.3">
      <c r="B37" s="67"/>
      <c r="C37" s="33" t="s">
        <v>74</v>
      </c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40"/>
      <c r="P37" s="40"/>
      <c r="Q37" s="69"/>
      <c r="R37" s="40"/>
      <c r="S37" s="40"/>
      <c r="U37" s="50"/>
      <c r="V37" s="50"/>
      <c r="W37" s="50"/>
      <c r="X37" s="50"/>
      <c r="Y37" s="50"/>
      <c r="Z37" s="50"/>
      <c r="AA37" s="50"/>
      <c r="AB37" s="50"/>
      <c r="AC37" s="50"/>
      <c r="AD37" s="50"/>
      <c r="AE37" s="50"/>
      <c r="AF37" s="50"/>
      <c r="AG37" s="50"/>
      <c r="AH37" s="50"/>
      <c r="AI37" s="50"/>
      <c r="AJ37" s="50"/>
      <c r="AK37" s="50"/>
      <c r="AL37" s="50"/>
      <c r="AM37" s="50"/>
      <c r="AN37" s="50"/>
      <c r="AO37" s="50"/>
    </row>
    <row r="38" spans="2:41" ht="16.5" x14ac:dyDescent="0.3">
      <c r="B38" s="80"/>
      <c r="C38" s="32" t="s">
        <v>75</v>
      </c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9">
        <v>-310700</v>
      </c>
      <c r="O38" s="40"/>
      <c r="P38" s="40"/>
      <c r="Q38" s="69"/>
      <c r="R38" s="40"/>
      <c r="S38" s="40"/>
      <c r="U38" s="50"/>
      <c r="V38" s="50"/>
      <c r="W38" s="50"/>
      <c r="X38" s="50"/>
      <c r="Y38" s="50"/>
      <c r="Z38" s="50"/>
      <c r="AA38" s="50"/>
      <c r="AB38" s="50"/>
      <c r="AC38" s="50"/>
      <c r="AD38" s="50"/>
      <c r="AE38" s="50"/>
      <c r="AF38" s="50"/>
      <c r="AG38" s="50"/>
      <c r="AH38" s="50"/>
      <c r="AI38" s="50"/>
      <c r="AJ38" s="50"/>
      <c r="AK38" s="50"/>
      <c r="AL38" s="50"/>
      <c r="AM38" s="50"/>
      <c r="AN38" s="50"/>
      <c r="AO38" s="50"/>
    </row>
    <row r="39" spans="2:41" ht="16.5" x14ac:dyDescent="0.3">
      <c r="B39" s="80" t="s">
        <v>62</v>
      </c>
      <c r="C39" s="32" t="s">
        <v>49</v>
      </c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9">
        <v>-500000</v>
      </c>
      <c r="O39" s="40"/>
      <c r="P39" s="40"/>
      <c r="Q39" s="69"/>
      <c r="R39" s="40"/>
      <c r="S39" s="40"/>
      <c r="U39" s="50"/>
      <c r="V39" s="50"/>
      <c r="W39" s="50"/>
      <c r="X39" s="50"/>
      <c r="Y39" s="50"/>
      <c r="Z39" s="50"/>
      <c r="AA39" s="50"/>
      <c r="AB39" s="50"/>
      <c r="AC39" s="50"/>
      <c r="AD39" s="50"/>
      <c r="AE39" s="50"/>
      <c r="AF39" s="50"/>
      <c r="AG39" s="50"/>
      <c r="AH39" s="50"/>
      <c r="AI39" s="50"/>
      <c r="AJ39" s="50"/>
      <c r="AK39" s="50"/>
      <c r="AL39" s="50"/>
      <c r="AM39" s="50"/>
      <c r="AN39" s="50"/>
      <c r="AO39" s="50"/>
    </row>
    <row r="40" spans="2:41" ht="16.5" x14ac:dyDescent="0.3">
      <c r="B40" s="80" t="s">
        <v>63</v>
      </c>
      <c r="C40" s="32" t="s">
        <v>44</v>
      </c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9">
        <v>160000</v>
      </c>
      <c r="O40" s="40"/>
      <c r="P40" s="40"/>
      <c r="Q40" s="69"/>
      <c r="R40" s="40"/>
      <c r="S40" s="40"/>
      <c r="U40" s="50"/>
      <c r="V40" s="50"/>
      <c r="W40" s="50"/>
      <c r="X40" s="50"/>
      <c r="Y40" s="50"/>
      <c r="Z40" s="50"/>
      <c r="AA40" s="50"/>
      <c r="AB40" s="50"/>
      <c r="AC40" s="50"/>
      <c r="AD40" s="50"/>
      <c r="AE40" s="50"/>
      <c r="AF40" s="50"/>
      <c r="AG40" s="50"/>
      <c r="AH40" s="50"/>
      <c r="AI40" s="50"/>
      <c r="AJ40" s="50"/>
      <c r="AK40" s="50"/>
      <c r="AL40" s="50"/>
      <c r="AM40" s="50"/>
      <c r="AN40" s="50"/>
      <c r="AO40" s="50"/>
    </row>
    <row r="41" spans="2:41" ht="16.5" x14ac:dyDescent="0.3">
      <c r="B41" s="80" t="s">
        <v>65</v>
      </c>
      <c r="C41" s="32" t="s">
        <v>53</v>
      </c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9">
        <v>-25000</v>
      </c>
      <c r="O41" s="40"/>
      <c r="P41" s="40"/>
      <c r="Q41" s="69"/>
      <c r="R41" s="40"/>
      <c r="S41" s="40"/>
      <c r="U41" s="50"/>
      <c r="V41" s="50"/>
      <c r="W41" s="50"/>
      <c r="X41" s="50"/>
      <c r="Y41" s="50"/>
      <c r="Z41" s="50"/>
      <c r="AA41" s="50"/>
      <c r="AB41" s="50"/>
      <c r="AC41" s="50"/>
      <c r="AD41" s="50"/>
      <c r="AE41" s="50"/>
      <c r="AF41" s="50"/>
      <c r="AG41" s="50"/>
      <c r="AH41" s="50"/>
      <c r="AI41" s="50"/>
      <c r="AJ41" s="50"/>
      <c r="AK41" s="50"/>
      <c r="AL41" s="50"/>
      <c r="AM41" s="50"/>
      <c r="AN41" s="50"/>
      <c r="AO41" s="50"/>
    </row>
    <row r="42" spans="2:41" ht="16.5" x14ac:dyDescent="0.3">
      <c r="B42" s="80" t="s">
        <v>66</v>
      </c>
      <c r="C42" s="32" t="s">
        <v>55</v>
      </c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9">
        <v>-5000</v>
      </c>
      <c r="O42" s="40"/>
      <c r="P42" s="40"/>
      <c r="Q42" s="69"/>
      <c r="R42" s="40"/>
      <c r="S42" s="40"/>
      <c r="U42" s="50"/>
      <c r="V42" s="50"/>
      <c r="W42" s="50"/>
      <c r="X42" s="50"/>
      <c r="Y42" s="50"/>
      <c r="Z42" s="50"/>
      <c r="AA42" s="50"/>
      <c r="AB42" s="50"/>
      <c r="AC42" s="50"/>
      <c r="AD42" s="50"/>
      <c r="AE42" s="50"/>
      <c r="AF42" s="50"/>
      <c r="AG42" s="50"/>
      <c r="AH42" s="50"/>
      <c r="AI42" s="50"/>
      <c r="AJ42" s="50"/>
      <c r="AK42" s="50"/>
      <c r="AL42" s="50"/>
      <c r="AM42" s="50"/>
      <c r="AN42" s="50"/>
      <c r="AO42" s="50"/>
    </row>
    <row r="43" spans="2:41" ht="16.5" x14ac:dyDescent="0.3">
      <c r="B43" s="80" t="s">
        <v>64</v>
      </c>
      <c r="C43" s="32" t="s">
        <v>45</v>
      </c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9">
        <v>-50000</v>
      </c>
      <c r="O43" s="40"/>
      <c r="P43" s="40"/>
      <c r="Q43" s="69"/>
      <c r="R43" s="40"/>
      <c r="S43" s="40"/>
      <c r="U43" s="50"/>
      <c r="V43" s="50"/>
      <c r="W43" s="50"/>
      <c r="X43" s="50"/>
      <c r="Y43" s="50"/>
      <c r="Z43" s="50"/>
      <c r="AA43" s="50"/>
      <c r="AB43" s="50"/>
      <c r="AC43" s="50"/>
      <c r="AD43" s="50"/>
      <c r="AE43" s="50"/>
      <c r="AF43" s="50"/>
      <c r="AG43" s="50"/>
      <c r="AH43" s="50"/>
      <c r="AI43" s="50"/>
      <c r="AJ43" s="50"/>
      <c r="AK43" s="50"/>
      <c r="AL43" s="50"/>
      <c r="AM43" s="50"/>
      <c r="AN43" s="50"/>
      <c r="AO43" s="50"/>
    </row>
    <row r="44" spans="2:41" ht="16.5" x14ac:dyDescent="0.3">
      <c r="B44" s="80" t="s">
        <v>67</v>
      </c>
      <c r="C44" s="32" t="s">
        <v>46</v>
      </c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45">
        <v>500000</v>
      </c>
      <c r="O44" s="40"/>
      <c r="P44" s="40"/>
      <c r="Q44" s="69"/>
      <c r="R44" s="40"/>
      <c r="S44" s="40"/>
      <c r="U44" s="50"/>
      <c r="V44" s="50"/>
      <c r="W44" s="50"/>
      <c r="X44" s="50"/>
      <c r="Y44" s="50"/>
      <c r="Z44" s="50"/>
      <c r="AA44" s="50"/>
      <c r="AB44" s="50"/>
      <c r="AC44" s="50"/>
      <c r="AD44" s="50"/>
      <c r="AE44" s="50"/>
      <c r="AF44" s="50"/>
      <c r="AG44" s="50"/>
      <c r="AH44" s="50"/>
      <c r="AI44" s="50"/>
      <c r="AJ44" s="50"/>
      <c r="AK44" s="50"/>
      <c r="AL44" s="50"/>
      <c r="AM44" s="50"/>
      <c r="AN44" s="50"/>
      <c r="AO44" s="50"/>
    </row>
    <row r="45" spans="2:41" ht="5.25" customHeight="1" x14ac:dyDescent="0.3">
      <c r="B45" s="80"/>
      <c r="C45" s="32"/>
      <c r="D45" s="32"/>
      <c r="E45" s="32"/>
      <c r="F45" s="32"/>
      <c r="G45" s="32"/>
      <c r="H45" s="32"/>
      <c r="I45" s="32"/>
      <c r="J45" s="32"/>
      <c r="K45" s="32"/>
      <c r="L45" s="32"/>
      <c r="M45" s="32"/>
      <c r="N45" s="39"/>
      <c r="O45" s="40"/>
      <c r="P45" s="40"/>
      <c r="Q45" s="69"/>
      <c r="R45" s="40"/>
      <c r="S45" s="40"/>
      <c r="U45" s="50"/>
      <c r="V45" s="50"/>
      <c r="W45" s="50"/>
      <c r="X45" s="50"/>
      <c r="Y45" s="50"/>
      <c r="Z45" s="50"/>
      <c r="AA45" s="50"/>
      <c r="AB45" s="50"/>
      <c r="AC45" s="50"/>
      <c r="AD45" s="50"/>
      <c r="AE45" s="50"/>
      <c r="AF45" s="50"/>
      <c r="AG45" s="50"/>
      <c r="AH45" s="50"/>
      <c r="AI45" s="50"/>
      <c r="AJ45" s="50"/>
      <c r="AK45" s="50"/>
      <c r="AL45" s="50"/>
      <c r="AM45" s="50"/>
      <c r="AN45" s="50"/>
      <c r="AO45" s="50"/>
    </row>
    <row r="46" spans="2:41" ht="17.25" thickBot="1" x14ac:dyDescent="0.35">
      <c r="B46" s="81"/>
      <c r="C46" s="32"/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44">
        <f>SUM(N38:N45)</f>
        <v>-230700</v>
      </c>
      <c r="O46" s="40"/>
      <c r="P46" s="40"/>
      <c r="Q46" s="69"/>
      <c r="R46" s="40"/>
      <c r="S46" s="40"/>
      <c r="U46" s="50"/>
      <c r="V46" s="50"/>
      <c r="W46" s="50"/>
      <c r="X46" s="50"/>
      <c r="Y46" s="50"/>
      <c r="Z46" s="50"/>
      <c r="AA46" s="50"/>
      <c r="AB46" s="50"/>
      <c r="AC46" s="50"/>
      <c r="AD46" s="50"/>
      <c r="AE46" s="50"/>
      <c r="AF46" s="50"/>
      <c r="AG46" s="50"/>
      <c r="AH46" s="50"/>
      <c r="AI46" s="50"/>
      <c r="AJ46" s="50"/>
      <c r="AK46" s="50"/>
      <c r="AL46" s="50"/>
      <c r="AM46" s="50"/>
      <c r="AN46" s="50"/>
      <c r="AO46" s="50"/>
    </row>
    <row r="47" spans="2:41" ht="15.75" thickTop="1" x14ac:dyDescent="0.25">
      <c r="U47" s="50"/>
      <c r="V47" s="50"/>
      <c r="W47" s="50"/>
      <c r="X47" s="50"/>
      <c r="Y47" s="50"/>
      <c r="Z47" s="50"/>
      <c r="AA47" s="50"/>
      <c r="AB47" s="50"/>
      <c r="AC47" s="50"/>
      <c r="AD47" s="50"/>
      <c r="AE47" s="50"/>
      <c r="AF47" s="50"/>
      <c r="AG47" s="50"/>
      <c r="AH47" s="50"/>
      <c r="AI47" s="50"/>
      <c r="AJ47" s="50"/>
      <c r="AK47" s="50"/>
      <c r="AL47" s="50"/>
      <c r="AM47" s="50"/>
      <c r="AN47" s="50"/>
      <c r="AO47" s="50"/>
    </row>
  </sheetData>
  <pageMargins left="0.7" right="0.7" top="0.78740157499999996" bottom="0.78740157499999996" header="0.3" footer="0.3"/>
  <pageSetup paperSize="8" orientation="landscape" r:id="rId1"/>
  <headerFooter>
    <oddFooter>&amp;R&amp;"Century Gothic,Fett"&amp;10&amp;K00B0F0Praxishilfe 2/5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B72561-84D8-40E2-BCB1-851B41ECCEF5}">
  <dimension ref="A1:AJ33"/>
  <sheetViews>
    <sheetView zoomScale="85" zoomScaleNormal="85" workbookViewId="0">
      <selection sqref="A1:AJ1"/>
    </sheetView>
  </sheetViews>
  <sheetFormatPr baseColWidth="10" defaultRowHeight="15" x14ac:dyDescent="0.25"/>
  <cols>
    <col min="3" max="4" width="4.7109375" customWidth="1"/>
    <col min="7" max="8" width="13" bestFit="1" customWidth="1"/>
    <col min="9" max="10" width="4.7109375" customWidth="1"/>
    <col min="13" max="13" width="13" bestFit="1" customWidth="1"/>
    <col min="14" max="14" width="13.42578125" bestFit="1" customWidth="1"/>
  </cols>
  <sheetData>
    <row r="1" spans="1:36" ht="22.5" x14ac:dyDescent="0.25">
      <c r="A1" s="122" t="s">
        <v>59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122"/>
      <c r="AE1" s="122"/>
      <c r="AF1" s="122"/>
      <c r="AG1" s="122"/>
      <c r="AH1" s="122"/>
      <c r="AI1" s="122"/>
      <c r="AJ1" s="122"/>
    </row>
    <row r="3" spans="1:36" x14ac:dyDescent="0.25">
      <c r="A3" s="18" t="s">
        <v>31</v>
      </c>
      <c r="B3" s="19" t="s">
        <v>60</v>
      </c>
      <c r="C3" s="19"/>
      <c r="D3" s="19"/>
      <c r="E3" s="19"/>
      <c r="F3" s="19"/>
      <c r="G3" s="19"/>
      <c r="H3" s="19"/>
      <c r="I3" s="19"/>
    </row>
    <row r="4" spans="1:36" x14ac:dyDescent="0.25">
      <c r="B4" s="19" t="s">
        <v>57</v>
      </c>
      <c r="C4" s="19"/>
      <c r="D4" s="19"/>
      <c r="E4" s="19"/>
      <c r="F4" s="19"/>
      <c r="G4" s="19"/>
      <c r="H4" s="19"/>
      <c r="I4" s="19"/>
    </row>
    <row r="5" spans="1:36" x14ac:dyDescent="0.25">
      <c r="B5" s="19" t="s">
        <v>58</v>
      </c>
      <c r="C5" s="19"/>
      <c r="D5" s="19"/>
      <c r="E5" s="19"/>
      <c r="F5" s="19"/>
      <c r="G5" s="19"/>
      <c r="H5" s="19"/>
      <c r="I5" s="19"/>
    </row>
    <row r="7" spans="1:36" x14ac:dyDescent="0.25">
      <c r="B7" s="19" t="s">
        <v>32</v>
      </c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</row>
    <row r="8" spans="1:36" x14ac:dyDescent="0.25">
      <c r="B8" s="19" t="s">
        <v>33</v>
      </c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</row>
    <row r="10" spans="1:36" ht="15.75" thickBot="1" x14ac:dyDescent="0.3">
      <c r="C10" s="21" t="s">
        <v>0</v>
      </c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2" t="s">
        <v>1</v>
      </c>
    </row>
    <row r="11" spans="1:36" x14ac:dyDescent="0.25">
      <c r="C11" s="18" t="s">
        <v>4</v>
      </c>
      <c r="H11" s="2"/>
      <c r="I11" s="29" t="s">
        <v>21</v>
      </c>
    </row>
    <row r="12" spans="1:36" x14ac:dyDescent="0.25">
      <c r="C12" t="s">
        <v>41</v>
      </c>
      <c r="G12" s="4"/>
      <c r="H12" s="5"/>
      <c r="J12" s="19" t="s">
        <v>14</v>
      </c>
      <c r="K12" s="19"/>
      <c r="L12" s="19"/>
      <c r="M12" s="23">
        <v>100000</v>
      </c>
      <c r="N12" s="23"/>
    </row>
    <row r="13" spans="1:36" x14ac:dyDescent="0.25">
      <c r="D13" t="s">
        <v>20</v>
      </c>
      <c r="G13" s="23">
        <v>500000</v>
      </c>
      <c r="H13" s="5"/>
      <c r="J13" s="19" t="s">
        <v>15</v>
      </c>
      <c r="K13" s="19"/>
      <c r="L13" s="19"/>
      <c r="M13" s="23">
        <v>-160000</v>
      </c>
      <c r="N13" s="23"/>
    </row>
    <row r="14" spans="1:36" x14ac:dyDescent="0.25">
      <c r="G14" s="4"/>
      <c r="H14" s="5"/>
      <c r="J14" s="19" t="s">
        <v>16</v>
      </c>
      <c r="K14" s="19"/>
      <c r="L14" s="19"/>
      <c r="M14" s="23">
        <f>-250700</f>
        <v>-250700</v>
      </c>
      <c r="N14" s="23"/>
    </row>
    <row r="15" spans="1:36" x14ac:dyDescent="0.25">
      <c r="C15" t="s">
        <v>42</v>
      </c>
      <c r="G15" s="4"/>
      <c r="H15" s="5"/>
      <c r="J15" s="19" t="s">
        <v>17</v>
      </c>
      <c r="K15" s="19"/>
      <c r="L15" s="19"/>
      <c r="M15" s="23">
        <f>SUM(M12:M14)</f>
        <v>-310700</v>
      </c>
      <c r="N15" s="23"/>
    </row>
    <row r="16" spans="1:36" x14ac:dyDescent="0.25">
      <c r="D16" t="s">
        <v>2</v>
      </c>
      <c r="G16" s="23">
        <v>30000</v>
      </c>
      <c r="H16" s="5"/>
      <c r="J16" s="19" t="s">
        <v>18</v>
      </c>
      <c r="K16" s="19"/>
      <c r="L16" s="19"/>
      <c r="M16" s="23"/>
      <c r="N16" s="23"/>
    </row>
    <row r="17" spans="3:14" x14ac:dyDescent="0.25">
      <c r="D17" t="s">
        <v>3</v>
      </c>
      <c r="G17" s="23">
        <v>250000</v>
      </c>
      <c r="H17" s="5"/>
      <c r="J17" s="19" t="s">
        <v>13</v>
      </c>
      <c r="K17" s="19"/>
      <c r="L17" s="19"/>
      <c r="M17" s="23">
        <f>IF(M15&lt;0,M15*-1,0)</f>
        <v>310700</v>
      </c>
      <c r="N17" s="23">
        <f>+M15+M17</f>
        <v>0</v>
      </c>
    </row>
    <row r="18" spans="3:14" ht="15.75" thickBot="1" x14ac:dyDescent="0.3">
      <c r="D18" t="s">
        <v>7</v>
      </c>
      <c r="G18" s="24">
        <v>100130</v>
      </c>
      <c r="H18" s="25">
        <f>SUM(G13:G18)</f>
        <v>880130</v>
      </c>
      <c r="M18" s="4"/>
      <c r="N18" s="4"/>
    </row>
    <row r="19" spans="3:14" x14ac:dyDescent="0.25">
      <c r="G19" s="4"/>
      <c r="H19" s="25"/>
      <c r="I19" s="18" t="s">
        <v>19</v>
      </c>
      <c r="M19" s="4"/>
      <c r="N19" s="4"/>
    </row>
    <row r="20" spans="3:14" x14ac:dyDescent="0.25">
      <c r="C20" s="18" t="s">
        <v>5</v>
      </c>
      <c r="E20" s="20"/>
      <c r="G20" s="4"/>
      <c r="H20" s="25"/>
      <c r="J20" s="19" t="s">
        <v>22</v>
      </c>
      <c r="K20" s="19"/>
      <c r="L20" s="19"/>
      <c r="M20" s="23"/>
      <c r="N20" s="23">
        <v>450000</v>
      </c>
    </row>
    <row r="21" spans="3:14" x14ac:dyDescent="0.25">
      <c r="D21" t="s">
        <v>6</v>
      </c>
      <c r="G21" s="23">
        <v>2560000</v>
      </c>
      <c r="H21" s="25"/>
      <c r="M21" s="4"/>
      <c r="N21" s="4"/>
    </row>
    <row r="22" spans="3:14" x14ac:dyDescent="0.25">
      <c r="D22" t="s">
        <v>8</v>
      </c>
      <c r="G22" s="23">
        <v>400000</v>
      </c>
      <c r="H22" s="25"/>
      <c r="I22" s="18" t="s">
        <v>23</v>
      </c>
      <c r="M22" s="4"/>
      <c r="N22" s="4"/>
    </row>
    <row r="23" spans="3:14" x14ac:dyDescent="0.25">
      <c r="D23" t="s">
        <v>9</v>
      </c>
      <c r="G23" s="23">
        <v>166600</v>
      </c>
      <c r="H23" s="25"/>
      <c r="J23" s="19" t="s">
        <v>24</v>
      </c>
      <c r="K23" s="19"/>
      <c r="L23" s="19"/>
      <c r="M23" s="23">
        <v>2670000</v>
      </c>
      <c r="N23" s="4"/>
    </row>
    <row r="24" spans="3:14" ht="15.75" thickBot="1" x14ac:dyDescent="0.3">
      <c r="D24" t="s">
        <v>10</v>
      </c>
      <c r="G24" s="24">
        <v>2570</v>
      </c>
      <c r="H24" s="25">
        <f>SUM(G21:G24)</f>
        <v>3129170</v>
      </c>
      <c r="J24" s="19" t="s">
        <v>25</v>
      </c>
      <c r="K24" s="19"/>
      <c r="L24" s="19"/>
      <c r="M24" s="23">
        <f>150000+395000</f>
        <v>545000</v>
      </c>
      <c r="N24" s="4"/>
    </row>
    <row r="25" spans="3:14" x14ac:dyDescent="0.25">
      <c r="G25" s="4"/>
      <c r="H25" s="25"/>
      <c r="J25" s="19" t="s">
        <v>26</v>
      </c>
      <c r="K25" s="19"/>
      <c r="L25" s="19"/>
      <c r="M25" s="23"/>
      <c r="N25" s="4"/>
    </row>
    <row r="26" spans="3:14" x14ac:dyDescent="0.25">
      <c r="C26" s="18" t="s">
        <v>11</v>
      </c>
      <c r="G26" s="4"/>
      <c r="H26" s="25">
        <v>5000</v>
      </c>
      <c r="J26" s="19"/>
      <c r="K26" s="19" t="s">
        <v>27</v>
      </c>
      <c r="L26" s="19"/>
      <c r="M26" s="23">
        <v>100000</v>
      </c>
      <c r="N26" s="4"/>
    </row>
    <row r="27" spans="3:14" x14ac:dyDescent="0.25">
      <c r="G27" s="4"/>
      <c r="H27" s="25"/>
      <c r="J27" s="19"/>
      <c r="K27" s="19" t="s">
        <v>28</v>
      </c>
      <c r="L27" s="19"/>
      <c r="M27" s="23">
        <v>20000</v>
      </c>
      <c r="N27" s="4"/>
    </row>
    <row r="28" spans="3:14" x14ac:dyDescent="0.25">
      <c r="C28" s="18" t="s">
        <v>12</v>
      </c>
      <c r="D28" s="19"/>
      <c r="E28" s="19"/>
      <c r="G28" s="4"/>
      <c r="H28" s="25"/>
      <c r="J28" s="19"/>
      <c r="K28" s="19" t="s">
        <v>29</v>
      </c>
      <c r="L28" s="19"/>
      <c r="M28" s="23">
        <v>40000</v>
      </c>
      <c r="N28" s="4"/>
    </row>
    <row r="29" spans="3:14" ht="15.75" thickBot="1" x14ac:dyDescent="0.3">
      <c r="C29" s="18" t="s">
        <v>13</v>
      </c>
      <c r="D29" s="19"/>
      <c r="E29" s="19"/>
      <c r="G29" s="4"/>
      <c r="H29" s="26">
        <f>M17</f>
        <v>310700</v>
      </c>
      <c r="J29" s="19"/>
      <c r="K29" s="19" t="s">
        <v>30</v>
      </c>
      <c r="L29" s="19"/>
      <c r="M29" s="24">
        <v>500000</v>
      </c>
      <c r="N29" s="23">
        <f>SUM(M23:M29)</f>
        <v>3875000</v>
      </c>
    </row>
    <row r="30" spans="3:14" x14ac:dyDescent="0.25">
      <c r="G30" s="4"/>
      <c r="H30" s="5"/>
      <c r="M30" s="4"/>
      <c r="N30" s="4"/>
    </row>
    <row r="31" spans="3:14" ht="15.75" thickBot="1" x14ac:dyDescent="0.3">
      <c r="G31" s="4"/>
      <c r="H31" s="28">
        <f>+H18+H24+H26+H29</f>
        <v>4325000</v>
      </c>
      <c r="M31" s="4"/>
      <c r="N31" s="27">
        <f>+N17+N20+N26+N29</f>
        <v>4325000</v>
      </c>
    </row>
    <row r="32" spans="3:14" ht="15.75" thickTop="1" x14ac:dyDescent="0.25">
      <c r="H32" s="3"/>
      <c r="M32" s="4"/>
      <c r="N32" s="4"/>
    </row>
    <row r="33" spans="8:8" x14ac:dyDescent="0.25">
      <c r="H33" s="3"/>
    </row>
  </sheetData>
  <mergeCells count="1">
    <mergeCell ref="A1:AJ1"/>
  </mergeCells>
  <pageMargins left="0.7" right="0.7" top="0.78740157499999996" bottom="0.78740157499999996" header="0.3" footer="0.3"/>
  <pageSetup paperSize="8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829BFA-284B-411F-A1C7-FB0548F83ACF}">
  <dimension ref="A1:N50"/>
  <sheetViews>
    <sheetView workbookViewId="0">
      <selection activeCell="N16" sqref="N16"/>
    </sheetView>
  </sheetViews>
  <sheetFormatPr baseColWidth="10" defaultRowHeight="15" x14ac:dyDescent="0.25"/>
  <cols>
    <col min="3" max="4" width="4.7109375" customWidth="1"/>
    <col min="9" max="10" width="4.7109375" customWidth="1"/>
  </cols>
  <sheetData>
    <row r="1" spans="1:14" x14ac:dyDescent="0.25">
      <c r="A1" s="10" t="s">
        <v>47</v>
      </c>
      <c r="B1" t="s">
        <v>34</v>
      </c>
    </row>
    <row r="2" spans="1:14" x14ac:dyDescent="0.25">
      <c r="B2" t="s">
        <v>35</v>
      </c>
    </row>
    <row r="3" spans="1:14" x14ac:dyDescent="0.25">
      <c r="B3" s="16" t="s">
        <v>36</v>
      </c>
      <c r="C3" t="s">
        <v>48</v>
      </c>
    </row>
    <row r="4" spans="1:14" x14ac:dyDescent="0.25">
      <c r="B4" s="16" t="s">
        <v>36</v>
      </c>
      <c r="C4" t="s">
        <v>54</v>
      </c>
    </row>
    <row r="5" spans="1:14" x14ac:dyDescent="0.25">
      <c r="B5" s="16" t="s">
        <v>36</v>
      </c>
      <c r="C5" t="s">
        <v>51</v>
      </c>
    </row>
    <row r="6" spans="1:14" x14ac:dyDescent="0.25">
      <c r="B6" s="16"/>
      <c r="C6" t="s">
        <v>52</v>
      </c>
    </row>
    <row r="7" spans="1:14" x14ac:dyDescent="0.25">
      <c r="B7" s="16" t="s">
        <v>36</v>
      </c>
      <c r="C7" t="s">
        <v>50</v>
      </c>
    </row>
    <row r="8" spans="1:14" x14ac:dyDescent="0.25">
      <c r="B8" s="16" t="s">
        <v>36</v>
      </c>
      <c r="C8" t="s">
        <v>39</v>
      </c>
    </row>
    <row r="9" spans="1:14" x14ac:dyDescent="0.25">
      <c r="B9" s="16"/>
      <c r="C9" t="s">
        <v>38</v>
      </c>
    </row>
    <row r="10" spans="1:14" x14ac:dyDescent="0.25">
      <c r="B10" s="16" t="s">
        <v>36</v>
      </c>
      <c r="C10" t="s">
        <v>40</v>
      </c>
    </row>
    <row r="15" spans="1:14" ht="15.75" thickBot="1" x14ac:dyDescent="0.3">
      <c r="C15" s="9" t="s">
        <v>0</v>
      </c>
      <c r="D15" s="1"/>
      <c r="E15" s="1"/>
      <c r="F15" s="1"/>
      <c r="G15" s="1"/>
      <c r="H15" s="1"/>
      <c r="I15" s="1"/>
      <c r="J15" s="1"/>
      <c r="K15" s="1"/>
      <c r="L15" s="1"/>
      <c r="M15" s="1"/>
      <c r="N15" s="14" t="s">
        <v>1</v>
      </c>
    </row>
    <row r="16" spans="1:14" x14ac:dyDescent="0.25">
      <c r="C16" s="10" t="s">
        <v>4</v>
      </c>
      <c r="H16" s="2"/>
      <c r="I16" s="11" t="s">
        <v>21</v>
      </c>
      <c r="N16" s="17">
        <v>0</v>
      </c>
    </row>
    <row r="17" spans="3:14" x14ac:dyDescent="0.25">
      <c r="C17" t="s">
        <v>41</v>
      </c>
      <c r="G17" s="4"/>
      <c r="H17" s="5"/>
      <c r="M17" s="4"/>
      <c r="N17" s="4"/>
    </row>
    <row r="18" spans="3:14" x14ac:dyDescent="0.25">
      <c r="D18" t="s">
        <v>20</v>
      </c>
      <c r="G18" s="4">
        <v>0</v>
      </c>
      <c r="H18" s="5"/>
      <c r="I18" s="10" t="s">
        <v>19</v>
      </c>
      <c r="M18" s="4"/>
      <c r="N18" s="4"/>
    </row>
    <row r="19" spans="3:14" x14ac:dyDescent="0.25">
      <c r="G19" s="4"/>
      <c r="H19" s="5"/>
      <c r="J19" t="s">
        <v>22</v>
      </c>
      <c r="M19" s="4"/>
      <c r="N19" s="4">
        <v>500000</v>
      </c>
    </row>
    <row r="20" spans="3:14" x14ac:dyDescent="0.25">
      <c r="C20" t="s">
        <v>42</v>
      </c>
      <c r="G20" s="4"/>
      <c r="H20" s="5"/>
      <c r="M20" s="4"/>
      <c r="N20" s="4"/>
    </row>
    <row r="21" spans="3:14" x14ac:dyDescent="0.25">
      <c r="D21" t="s">
        <v>2</v>
      </c>
      <c r="G21" s="4">
        <v>40000</v>
      </c>
      <c r="H21" s="5"/>
      <c r="I21" s="10" t="s">
        <v>23</v>
      </c>
      <c r="M21" s="4"/>
      <c r="N21" s="4"/>
    </row>
    <row r="22" spans="3:14" x14ac:dyDescent="0.25">
      <c r="D22" t="s">
        <v>3</v>
      </c>
      <c r="G22" s="4">
        <v>400000</v>
      </c>
      <c r="H22" s="5"/>
      <c r="J22" t="s">
        <v>24</v>
      </c>
      <c r="M22" s="4">
        <v>2670000</v>
      </c>
      <c r="N22" s="4"/>
    </row>
    <row r="23" spans="3:14" ht="15.75" thickBot="1" x14ac:dyDescent="0.3">
      <c r="D23" t="s">
        <v>7</v>
      </c>
      <c r="G23" s="6">
        <v>100130</v>
      </c>
      <c r="H23" s="5">
        <f>SUM(G18:G23)</f>
        <v>540130</v>
      </c>
      <c r="J23" t="s">
        <v>25</v>
      </c>
      <c r="M23" s="4">
        <f>150000+395000</f>
        <v>545000</v>
      </c>
      <c r="N23" s="4"/>
    </row>
    <row r="24" spans="3:14" x14ac:dyDescent="0.25">
      <c r="G24" s="4"/>
      <c r="H24" s="5"/>
      <c r="J24" t="s">
        <v>26</v>
      </c>
      <c r="M24" s="4"/>
      <c r="N24" s="4"/>
    </row>
    <row r="25" spans="3:14" x14ac:dyDescent="0.25">
      <c r="C25" s="10" t="s">
        <v>5</v>
      </c>
      <c r="G25" s="4"/>
      <c r="H25" s="5"/>
      <c r="K25" t="s">
        <v>27</v>
      </c>
      <c r="M25" s="4">
        <v>100000</v>
      </c>
      <c r="N25" s="4"/>
    </row>
    <row r="26" spans="3:14" x14ac:dyDescent="0.25">
      <c r="D26" t="s">
        <v>6</v>
      </c>
      <c r="G26" s="4">
        <v>2560000</v>
      </c>
      <c r="H26" s="5"/>
      <c r="K26" t="s">
        <v>28</v>
      </c>
      <c r="M26" s="4">
        <v>20000</v>
      </c>
      <c r="N26" s="4"/>
    </row>
    <row r="27" spans="3:14" x14ac:dyDescent="0.25">
      <c r="D27" t="s">
        <v>8</v>
      </c>
      <c r="G27" s="4">
        <v>375000</v>
      </c>
      <c r="H27" s="5"/>
      <c r="K27" t="s">
        <v>29</v>
      </c>
      <c r="M27" s="4">
        <v>40000</v>
      </c>
      <c r="N27" s="4"/>
    </row>
    <row r="28" spans="3:14" ht="15.75" thickBot="1" x14ac:dyDescent="0.3">
      <c r="D28" t="s">
        <v>9</v>
      </c>
      <c r="G28" s="4">
        <v>166600</v>
      </c>
      <c r="H28" s="5"/>
      <c r="K28" t="s">
        <v>30</v>
      </c>
      <c r="M28" s="6">
        <v>0</v>
      </c>
      <c r="N28" s="6">
        <f>SUM(M22:M28)</f>
        <v>3375000</v>
      </c>
    </row>
    <row r="29" spans="3:14" ht="15.75" thickBot="1" x14ac:dyDescent="0.3">
      <c r="D29" t="s">
        <v>10</v>
      </c>
      <c r="G29" s="6">
        <v>2570</v>
      </c>
      <c r="H29" s="5">
        <f>SUM(G26:G29)</f>
        <v>3104170</v>
      </c>
      <c r="M29" s="8"/>
      <c r="N29" s="8"/>
    </row>
    <row r="30" spans="3:14" x14ac:dyDescent="0.25">
      <c r="G30" s="4"/>
      <c r="H30" s="5"/>
      <c r="M30" s="8"/>
      <c r="N30" s="8"/>
    </row>
    <row r="31" spans="3:14" x14ac:dyDescent="0.25">
      <c r="C31" s="10" t="s">
        <v>11</v>
      </c>
      <c r="G31" s="4"/>
      <c r="H31" s="5"/>
      <c r="M31" s="8"/>
      <c r="N31" s="8"/>
    </row>
    <row r="32" spans="3:14" x14ac:dyDescent="0.25">
      <c r="C32" s="10"/>
      <c r="G32" s="4"/>
      <c r="H32" s="5"/>
      <c r="M32" s="8"/>
      <c r="N32" s="8"/>
    </row>
    <row r="33" spans="3:14" ht="15.75" thickBot="1" x14ac:dyDescent="0.3">
      <c r="C33" s="10" t="s">
        <v>56</v>
      </c>
      <c r="G33" s="4"/>
      <c r="H33" s="7">
        <v>230700</v>
      </c>
      <c r="M33" s="8"/>
      <c r="N33" s="8"/>
    </row>
    <row r="34" spans="3:14" x14ac:dyDescent="0.25">
      <c r="G34" s="4"/>
      <c r="H34" s="5"/>
      <c r="M34" s="4"/>
      <c r="N34" s="4"/>
    </row>
    <row r="35" spans="3:14" ht="15.75" thickBot="1" x14ac:dyDescent="0.3">
      <c r="H35" s="12">
        <f>+H23+H29+H31+H33</f>
        <v>3875000</v>
      </c>
      <c r="K35" s="10"/>
      <c r="M35" s="4"/>
      <c r="N35" s="13">
        <f>+N19+N25+N28</f>
        <v>3875000</v>
      </c>
    </row>
    <row r="36" spans="3:14" ht="15.75" thickTop="1" x14ac:dyDescent="0.25">
      <c r="H36" s="3"/>
      <c r="M36" s="4"/>
      <c r="N36" s="4"/>
    </row>
    <row r="37" spans="3:14" x14ac:dyDescent="0.25">
      <c r="H37" s="3"/>
    </row>
    <row r="40" spans="3:14" x14ac:dyDescent="0.25">
      <c r="C40" s="10" t="s">
        <v>37</v>
      </c>
    </row>
    <row r="41" spans="3:14" x14ac:dyDescent="0.25">
      <c r="C41" t="s">
        <v>43</v>
      </c>
      <c r="K41" s="4">
        <v>-310700</v>
      </c>
    </row>
    <row r="42" spans="3:14" x14ac:dyDescent="0.25">
      <c r="C42" t="s">
        <v>49</v>
      </c>
      <c r="K42" s="4">
        <v>-500000</v>
      </c>
    </row>
    <row r="43" spans="3:14" x14ac:dyDescent="0.25">
      <c r="C43" t="s">
        <v>44</v>
      </c>
      <c r="K43" s="4">
        <v>160000</v>
      </c>
    </row>
    <row r="44" spans="3:14" x14ac:dyDescent="0.25">
      <c r="C44" t="s">
        <v>53</v>
      </c>
      <c r="K44" s="4">
        <v>-25000</v>
      </c>
    </row>
    <row r="45" spans="3:14" x14ac:dyDescent="0.25">
      <c r="C45" t="s">
        <v>55</v>
      </c>
      <c r="K45" s="4">
        <v>-5000</v>
      </c>
    </row>
    <row r="46" spans="3:14" x14ac:dyDescent="0.25">
      <c r="C46" t="s">
        <v>45</v>
      </c>
      <c r="K46" s="4">
        <v>-50000</v>
      </c>
    </row>
    <row r="47" spans="3:14" x14ac:dyDescent="0.25">
      <c r="C47" t="s">
        <v>46</v>
      </c>
      <c r="K47" s="15">
        <v>500000</v>
      </c>
    </row>
    <row r="48" spans="3:14" x14ac:dyDescent="0.25">
      <c r="K48" s="4"/>
    </row>
    <row r="49" spans="11:11" ht="15.75" thickBot="1" x14ac:dyDescent="0.3">
      <c r="K49" s="13">
        <f>SUM(K41:K48)</f>
        <v>-230700</v>
      </c>
    </row>
    <row r="50" spans="11:11" ht="15.75" thickTop="1" x14ac:dyDescent="0.25"/>
  </sheetData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BSO999929 xmlns="http://www.datev.de/BSOffice/999929">dcb78e1e-4f8e-40e2-8655-030581f3ec94</BSO999929>
</file>

<file path=customXml/itemProps1.xml><?xml version="1.0" encoding="utf-8"?>
<ds:datastoreItem xmlns:ds="http://schemas.openxmlformats.org/officeDocument/2006/customXml" ds:itemID="{F2A5C5D6-2530-4B65-A675-DE11A1E3C0AD}">
  <ds:schemaRefs>
    <ds:schemaRef ds:uri="http://www.datev.de/BSOffice/99992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5</vt:i4>
      </vt:variant>
    </vt:vector>
  </HeadingPairs>
  <TitlesOfParts>
    <vt:vector size="5" baseType="lpstr">
      <vt:lpstr>Ü-Status keine Ü (2)</vt:lpstr>
      <vt:lpstr>AB HIER ALT !!!!</vt:lpstr>
      <vt:lpstr>Ü-Status keine Ü</vt:lpstr>
      <vt:lpstr>FAll 1 Ausgangsbilanz</vt:lpstr>
      <vt:lpstr>Ü-STatus mit 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Rotgeri, Annette - AUDfIT</dc:creator>
  <cp:lastModifiedBy>Hirth, Tina - LÖSLE</cp:lastModifiedBy>
  <cp:lastPrinted>2025-04-04T12:54:28Z</cp:lastPrinted>
  <dcterms:created xsi:type="dcterms:W3CDTF">2025-01-17T12:59:34Z</dcterms:created>
  <dcterms:modified xsi:type="dcterms:W3CDTF">2025-04-09T12:14:11Z</dcterms:modified>
</cp:coreProperties>
</file>